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Snješko\Desktop\Financijski plan\Financijski plan 2026\Izmjene i dopune financijskog plana za 2026. godinu\"/>
    </mc:Choice>
  </mc:AlternateContent>
  <xr:revisionPtr revIDLastSave="0" documentId="13_ncr:1_{D393F32A-0C17-476F-81C0-46CDF98DBC1A}" xr6:coauthVersionLast="36" xr6:coauthVersionMax="36" xr10:uidLastSave="{00000000-0000-0000-0000-000000000000}"/>
  <bookViews>
    <workbookView xWindow="0" yWindow="0" windowWidth="23040" windowHeight="8370" xr2:uid="{00000000-000D-0000-FFFF-FFFF00000000}"/>
  </bookViews>
  <sheets>
    <sheet name="Financijski plan" sheetId="1" r:id="rId1"/>
    <sheet name="Rashodi prema izvoru prihoda" sheetId="3" r:id="rId2"/>
  </sheets>
  <definedNames>
    <definedName name="_xlnm.Print_Area" localSheetId="0">'Financijski plan'!$B$1:$I$131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0" i="1" l="1"/>
  <c r="I33" i="1"/>
  <c r="F45" i="1"/>
  <c r="F46" i="1" s="1"/>
  <c r="H33" i="1" l="1"/>
  <c r="F58" i="3"/>
  <c r="F57" i="3"/>
  <c r="F49" i="3" s="1"/>
  <c r="H51" i="3"/>
  <c r="H50" i="3" s="1"/>
  <c r="H49" i="3" s="1"/>
  <c r="H47" i="3"/>
  <c r="H40" i="3"/>
  <c r="H38" i="3"/>
  <c r="H28" i="3"/>
  <c r="H21" i="3"/>
  <c r="H16" i="3"/>
  <c r="H15" i="3" s="1"/>
  <c r="H11" i="3"/>
  <c r="K51" i="3"/>
  <c r="K50" i="3"/>
  <c r="K49" i="3"/>
  <c r="K47" i="3"/>
  <c r="K40" i="3"/>
  <c r="K38" i="3"/>
  <c r="K28" i="3"/>
  <c r="K21" i="3"/>
  <c r="K16" i="3"/>
  <c r="K15" i="3" s="1"/>
  <c r="K10" i="3" s="1"/>
  <c r="K9" i="3" s="1"/>
  <c r="K11" i="3"/>
  <c r="I51" i="3"/>
  <c r="I50" i="3"/>
  <c r="I49" i="3" s="1"/>
  <c r="I47" i="3"/>
  <c r="I40" i="3"/>
  <c r="I38" i="3"/>
  <c r="I28" i="3"/>
  <c r="I21" i="3"/>
  <c r="I15" i="3" s="1"/>
  <c r="I16" i="3"/>
  <c r="I11" i="3"/>
  <c r="E51" i="3"/>
  <c r="E50" i="3"/>
  <c r="E49" i="3"/>
  <c r="E47" i="3"/>
  <c r="E40" i="3"/>
  <c r="E38" i="3"/>
  <c r="E28" i="3"/>
  <c r="E21" i="3"/>
  <c r="E15" i="3" s="1"/>
  <c r="E16" i="3"/>
  <c r="E11" i="3"/>
  <c r="H10" i="3" l="1"/>
  <c r="H9" i="3" s="1"/>
  <c r="I10" i="3"/>
  <c r="I9" i="3" s="1"/>
  <c r="E10" i="3"/>
  <c r="E9" i="3" s="1"/>
  <c r="G108" i="1"/>
  <c r="G107" i="1" s="1"/>
  <c r="I107" i="1" s="1"/>
  <c r="H67" i="1"/>
  <c r="H66" i="1"/>
  <c r="I54" i="1"/>
  <c r="I55" i="1"/>
  <c r="I56" i="1"/>
  <c r="I57" i="1"/>
  <c r="I58" i="1"/>
  <c r="I61" i="1"/>
  <c r="I62" i="1"/>
  <c r="I63" i="1"/>
  <c r="I64" i="1"/>
  <c r="I66" i="1"/>
  <c r="I67" i="1"/>
  <c r="I68" i="1"/>
  <c r="I69" i="1"/>
  <c r="I70" i="1"/>
  <c r="I71" i="1"/>
  <c r="I73" i="1"/>
  <c r="I74" i="1"/>
  <c r="I75" i="1"/>
  <c r="I76" i="1"/>
  <c r="I77" i="1"/>
  <c r="I78" i="1"/>
  <c r="I79" i="1"/>
  <c r="I80" i="1"/>
  <c r="I81" i="1"/>
  <c r="I83" i="1"/>
  <c r="I85" i="1"/>
  <c r="I86" i="1"/>
  <c r="I87" i="1"/>
  <c r="I88" i="1"/>
  <c r="I89" i="1"/>
  <c r="I90" i="1"/>
  <c r="I91" i="1"/>
  <c r="I92" i="1"/>
  <c r="I93" i="1"/>
  <c r="I94" i="1"/>
  <c r="I96" i="1"/>
  <c r="I97" i="1"/>
  <c r="I98" i="1"/>
  <c r="I102" i="1"/>
  <c r="I103" i="1"/>
  <c r="I104" i="1"/>
  <c r="I105" i="1"/>
  <c r="I106" i="1"/>
  <c r="I109" i="1"/>
  <c r="I110" i="1"/>
  <c r="I111" i="1"/>
  <c r="H54" i="1"/>
  <c r="H55" i="1"/>
  <c r="H56" i="1"/>
  <c r="H57" i="1"/>
  <c r="H58" i="1"/>
  <c r="H61" i="1"/>
  <c r="H62" i="1"/>
  <c r="H63" i="1"/>
  <c r="H64" i="1"/>
  <c r="H68" i="1"/>
  <c r="H69" i="1"/>
  <c r="H70" i="1"/>
  <c r="H71" i="1"/>
  <c r="H73" i="1"/>
  <c r="H74" i="1"/>
  <c r="H75" i="1"/>
  <c r="H76" i="1"/>
  <c r="H78" i="1"/>
  <c r="H79" i="1"/>
  <c r="H80" i="1"/>
  <c r="H81" i="1"/>
  <c r="H86" i="1"/>
  <c r="H87" i="1"/>
  <c r="H89" i="1"/>
  <c r="H90" i="1"/>
  <c r="H91" i="1"/>
  <c r="H92" i="1"/>
  <c r="H93" i="1"/>
  <c r="H94" i="1"/>
  <c r="H96" i="1"/>
  <c r="H98" i="1"/>
  <c r="H102" i="1"/>
  <c r="H111" i="1"/>
  <c r="I36" i="1"/>
  <c r="I37" i="1"/>
  <c r="I39" i="1"/>
  <c r="I45" i="1"/>
  <c r="I35" i="1"/>
  <c r="G41" i="1"/>
  <c r="H36" i="1"/>
  <c r="H37" i="1"/>
  <c r="H39" i="1"/>
  <c r="H45" i="1"/>
  <c r="H35" i="1"/>
  <c r="G18" i="1"/>
  <c r="H18" i="1" s="1"/>
  <c r="H19" i="1"/>
  <c r="G15" i="1"/>
  <c r="I15" i="1" s="1"/>
  <c r="H16" i="1"/>
  <c r="I17" i="1"/>
  <c r="I19" i="1"/>
  <c r="I20" i="1"/>
  <c r="I16" i="1"/>
  <c r="G60" i="1"/>
  <c r="I60" i="1" s="1"/>
  <c r="G53" i="1"/>
  <c r="G65" i="1"/>
  <c r="G72" i="1"/>
  <c r="G82" i="1"/>
  <c r="G84" i="1"/>
  <c r="G95" i="1"/>
  <c r="G100" i="1"/>
  <c r="G101" i="1"/>
  <c r="H101" i="1" s="1"/>
  <c r="H46" i="1"/>
  <c r="H44" i="1"/>
  <c r="F42" i="1"/>
  <c r="F43" i="1" s="1"/>
  <c r="I43" i="1" s="1"/>
  <c r="F40" i="1"/>
  <c r="H40" i="1" s="1"/>
  <c r="F38" i="1"/>
  <c r="F101" i="1"/>
  <c r="F100" i="1"/>
  <c r="F99" i="1" s="1"/>
  <c r="F95" i="1"/>
  <c r="I95" i="1" s="1"/>
  <c r="F84" i="1"/>
  <c r="F82" i="1"/>
  <c r="F72" i="1"/>
  <c r="I72" i="1" s="1"/>
  <c r="F65" i="1"/>
  <c r="F60" i="1"/>
  <c r="F53" i="1"/>
  <c r="F21" i="1"/>
  <c r="I108" i="1" l="1"/>
  <c r="I84" i="1"/>
  <c r="H53" i="1"/>
  <c r="I82" i="1"/>
  <c r="G99" i="1"/>
  <c r="H99" i="1" s="1"/>
  <c r="I41" i="1"/>
  <c r="I40" i="1"/>
  <c r="I38" i="1"/>
  <c r="H42" i="1"/>
  <c r="I44" i="1"/>
  <c r="H84" i="1"/>
  <c r="H60" i="1"/>
  <c r="I101" i="1"/>
  <c r="I53" i="1"/>
  <c r="H65" i="1"/>
  <c r="I46" i="1"/>
  <c r="I65" i="1"/>
  <c r="H15" i="1"/>
  <c r="I100" i="1"/>
  <c r="H95" i="1"/>
  <c r="F59" i="1"/>
  <c r="F52" i="1" s="1"/>
  <c r="H72" i="1"/>
  <c r="H43" i="1"/>
  <c r="H38" i="1"/>
  <c r="H41" i="1"/>
  <c r="I18" i="1"/>
  <c r="I42" i="1"/>
  <c r="I34" i="1" s="1"/>
  <c r="H100" i="1"/>
  <c r="G59" i="1"/>
  <c r="L51" i="3"/>
  <c r="L50" i="3" s="1"/>
  <c r="L49" i="3" s="1"/>
  <c r="L47" i="3"/>
  <c r="L40" i="3"/>
  <c r="L38" i="3"/>
  <c r="L28" i="3"/>
  <c r="L21" i="3"/>
  <c r="L16" i="3"/>
  <c r="L11" i="3"/>
  <c r="J51" i="3"/>
  <c r="J50" i="3" s="1"/>
  <c r="J49" i="3" s="1"/>
  <c r="G51" i="3"/>
  <c r="G50" i="3" s="1"/>
  <c r="G49" i="3" s="1"/>
  <c r="J47" i="3"/>
  <c r="G47" i="3"/>
  <c r="J40" i="3"/>
  <c r="G40" i="3"/>
  <c r="J38" i="3"/>
  <c r="G38" i="3"/>
  <c r="J28" i="3"/>
  <c r="G28" i="3"/>
  <c r="J21" i="3"/>
  <c r="G21" i="3"/>
  <c r="J16" i="3"/>
  <c r="G16" i="3"/>
  <c r="J11" i="3"/>
  <c r="G11" i="3"/>
  <c r="F28" i="3"/>
  <c r="F21" i="3"/>
  <c r="F16" i="3"/>
  <c r="F51" i="3"/>
  <c r="F50" i="3" s="1"/>
  <c r="F47" i="3"/>
  <c r="G34" i="1" l="1"/>
  <c r="H34" i="1" s="1"/>
  <c r="I99" i="1"/>
  <c r="I59" i="1"/>
  <c r="F51" i="1"/>
  <c r="G52" i="1"/>
  <c r="I52" i="1" s="1"/>
  <c r="H59" i="1"/>
  <c r="L15" i="3"/>
  <c r="L10" i="3" s="1"/>
  <c r="L9" i="3" s="1"/>
  <c r="J15" i="3"/>
  <c r="J10" i="3" s="1"/>
  <c r="J9" i="3" s="1"/>
  <c r="G15" i="3"/>
  <c r="G10" i="3" s="1"/>
  <c r="G9" i="3" s="1"/>
  <c r="G51" i="1" l="1"/>
  <c r="H52" i="1"/>
  <c r="F11" i="3"/>
  <c r="F40" i="3"/>
  <c r="F38" i="3"/>
  <c r="F15" i="3" l="1"/>
  <c r="F10" i="3"/>
  <c r="F9" i="3" s="1"/>
  <c r="H51" i="1"/>
  <c r="I51" i="1"/>
  <c r="G21" i="1"/>
  <c r="I21" i="1" l="1"/>
  <c r="H128" i="1"/>
  <c r="H127" i="1" s="1"/>
  <c r="H125" i="1"/>
  <c r="H124" i="1" s="1"/>
  <c r="G128" i="1" l="1"/>
  <c r="G127" i="1" s="1"/>
  <c r="G125" i="1"/>
  <c r="G124" i="1" s="1"/>
  <c r="G119" i="1" l="1"/>
  <c r="G118" i="1" s="1"/>
  <c r="G117" i="1" s="1"/>
  <c r="G116" i="1" s="1"/>
  <c r="H119" i="1"/>
  <c r="H118" i="1" s="1"/>
  <c r="H117" i="1" s="1"/>
  <c r="H116" i="1" s="1"/>
  <c r="I128" i="1" l="1"/>
  <c r="F128" i="1"/>
  <c r="F127" i="1" s="1"/>
  <c r="I125" i="1"/>
  <c r="F125" i="1"/>
  <c r="F124" i="1" s="1"/>
  <c r="I127" i="1" l="1"/>
  <c r="I124" i="1"/>
  <c r="F119" i="1" l="1"/>
  <c r="F118" i="1" s="1"/>
  <c r="F117" i="1" s="1"/>
  <c r="F116" i="1" s="1"/>
  <c r="I119" i="1" l="1"/>
  <c r="I118" i="1" l="1"/>
  <c r="I117" i="1" l="1"/>
  <c r="I116" i="1" l="1"/>
</calcChain>
</file>

<file path=xl/sharedStrings.xml><?xml version="1.0" encoding="utf-8"?>
<sst xmlns="http://schemas.openxmlformats.org/spreadsheetml/2006/main" count="205" uniqueCount="115">
  <si>
    <t>PRIHODI POSLOVANJA</t>
  </si>
  <si>
    <t>RASHODI ZA NABAVU NEFINANCIJSKE IMOVINE</t>
  </si>
  <si>
    <t>PRIMICI OD FINANCIJSKE IMOVINE I ZADUŽIVANJA</t>
  </si>
  <si>
    <t>IZDACI ZA FINANCIJSKU IMOVINU I OTPLATE ZAJMOVA</t>
  </si>
  <si>
    <t>NETO FINANCIRANJE</t>
  </si>
  <si>
    <t xml:space="preserve">A. RAČUN PRIHODA I RASHODA </t>
  </si>
  <si>
    <t>Razred</t>
  </si>
  <si>
    <t>Skupina</t>
  </si>
  <si>
    <t>Izvor</t>
  </si>
  <si>
    <t>RASHODI POSLOVANJA</t>
  </si>
  <si>
    <t>Rashodi za zaposlene</t>
  </si>
  <si>
    <t>RASHODI PREMA FUNKCIJSKOJ KLASIFIKACIJI</t>
  </si>
  <si>
    <t>UKUPNI RASHODI</t>
  </si>
  <si>
    <t>B. RAČUN FINANCIRANJA</t>
  </si>
  <si>
    <t>Primici od financijske imovine i zaduživanja</t>
  </si>
  <si>
    <t>Izdaci za financijsku imovinu i otplate zajmova</t>
  </si>
  <si>
    <t>I. OPĆI DIO</t>
  </si>
  <si>
    <t>Materijalni rashodi</t>
  </si>
  <si>
    <t>Primici od zaduživanja</t>
  </si>
  <si>
    <t>Izdaci za otplatu glavnice primljenih kredita i zajmova</t>
  </si>
  <si>
    <t>A) SAŽETAK RAČUNA PRIHODA I RASHODA</t>
  </si>
  <si>
    <t>B) SAŽETAK RAČUNA FINANCIRANJA</t>
  </si>
  <si>
    <t>Rashodi za nabavu proizvedene dugotrajne imovine</t>
  </si>
  <si>
    <t>Financijski rashodi</t>
  </si>
  <si>
    <t>Prihodi od upravnih i administrativnih pristojbi-participacija roditelja</t>
  </si>
  <si>
    <t>Plaće za redovan rad - bruto</t>
  </si>
  <si>
    <t>Ostali rashodi za zaposlene - nagrade, darovi, regres, ostalo</t>
  </si>
  <si>
    <t>Doprinos za obvezno zdravstveno osiguranje</t>
  </si>
  <si>
    <t>Naknade troškova zaposlenima</t>
  </si>
  <si>
    <t>Naknade za prijevoz, rad na terenu i odvojeni život</t>
  </si>
  <si>
    <t>Stručno usavršavanje zaposlenika</t>
  </si>
  <si>
    <t>Rashodi za materijal i energiju</t>
  </si>
  <si>
    <t>Uredski materijal i ostali materijalni rashodi</t>
  </si>
  <si>
    <t>Materijal i sirovine</t>
  </si>
  <si>
    <t>Materijal i dijelovi za tekuće i investicijsko održavanje</t>
  </si>
  <si>
    <t>Sitni inventar i auto gume</t>
  </si>
  <si>
    <t>Službena, radna i zaštitna odjeća i obuća</t>
  </si>
  <si>
    <t>Rashodi za usluge</t>
  </si>
  <si>
    <t>Usluge telefona, pošte i prijevoza</t>
  </si>
  <si>
    <t>Usluge tekućeg i investicijskog održavanja</t>
  </si>
  <si>
    <t>Usluge promidžbe i informiranja</t>
  </si>
  <si>
    <t>Zakupnine i najamnine</t>
  </si>
  <si>
    <t>Zdravstvene i veterinarske usluge</t>
  </si>
  <si>
    <t>Računalne usluge</t>
  </si>
  <si>
    <t>Naknade troškova osobama izvan radnog odnosa</t>
  </si>
  <si>
    <t>Ostali nespomenuti rashodi poslovanja</t>
  </si>
  <si>
    <t>Premije osiguranja</t>
  </si>
  <si>
    <t>Reprezentacija</t>
  </si>
  <si>
    <t>Članarine i norme</t>
  </si>
  <si>
    <t>Pristojbe i naknade</t>
  </si>
  <si>
    <t>Opći prihodi i primici - prihodi od nadležnog proračuna</t>
  </si>
  <si>
    <t>Postrojenja i oprema</t>
  </si>
  <si>
    <t>Uredska oprema i namještaj</t>
  </si>
  <si>
    <t>Komunikacijska oprema</t>
  </si>
  <si>
    <t>Oprema za održavanje i zaštitu</t>
  </si>
  <si>
    <t>Sportska i glazbena oprema</t>
  </si>
  <si>
    <t>Uređaji, strojevi i oprema za ostale namjene</t>
  </si>
  <si>
    <t>Upravno vijeće</t>
  </si>
  <si>
    <t>Ostali nespomenuti prihodi</t>
  </si>
  <si>
    <t>Prihodi iz nadležnog proračuna za financiranje rashoda poslovanja</t>
  </si>
  <si>
    <t>0911   Predškolsko obrazovanje</t>
  </si>
  <si>
    <t>091    Predškolsko i osnovno obrazovanje</t>
  </si>
  <si>
    <t>09   Obrazovanje</t>
  </si>
  <si>
    <t>OdjeljakIzvor</t>
  </si>
  <si>
    <t>Odjeljak Izvor</t>
  </si>
  <si>
    <t xml:space="preserve">PRIHODI UKUPNO               </t>
  </si>
  <si>
    <t xml:space="preserve">PRIHODI POSLOVANJA     </t>
  </si>
  <si>
    <t xml:space="preserve">PRIHODI OD PRODAJE NEFINANCIJSKE IMOVINE   </t>
  </si>
  <si>
    <t xml:space="preserve">RASHODI  POSLOVANJA     </t>
  </si>
  <si>
    <t xml:space="preserve">RASHODI ZA NABAVU NEFINANCIJSKE IMOVINE </t>
  </si>
  <si>
    <t xml:space="preserve">RAZLIKA - VIŠAK / MANJAK  </t>
  </si>
  <si>
    <t>Naknade za rad predstavničkih i izvršnih tijela, povjerenstava i sl.</t>
  </si>
  <si>
    <t>Skupina Podskupina</t>
  </si>
  <si>
    <t>BROJČANA OZNAKA I NAZIV FUNKCIJSKE KLASIFIKACIJE</t>
  </si>
  <si>
    <t>Naziv računa primitaka i izdataka</t>
  </si>
  <si>
    <t>Naziv računa prihoda i izvora financiranja</t>
  </si>
  <si>
    <t>Naziv računa rashoda i izvora financiranja</t>
  </si>
  <si>
    <t>Prihodi iz nadležnog proračuna i od HZZO-a temeljem ugovora</t>
  </si>
  <si>
    <t xml:space="preserve">RASHODI UKUPNO             </t>
  </si>
  <si>
    <t>Vlastiti prihodi</t>
  </si>
  <si>
    <t>Ostali prihodi</t>
  </si>
  <si>
    <t>Ostale naknade troškova zaposlenicima (putni nalozi)</t>
  </si>
  <si>
    <t>Službena putovanja (dnevnice)</t>
  </si>
  <si>
    <t>Energija (peleti i električna energija)</t>
  </si>
  <si>
    <t>Komunalne usluge (voda i odvoz smeća)</t>
  </si>
  <si>
    <t>Bankarske usluge i usluge platnog prometa i ostali financijski rashodi</t>
  </si>
  <si>
    <t>Intelektualne i osobne usluge (ugovori od djelu)</t>
  </si>
  <si>
    <t>DJEČJI VRTIĆ ''Snješko''</t>
  </si>
  <si>
    <t>Ivana Mažuranića 20A, Ravna Gora</t>
  </si>
  <si>
    <t xml:space="preserve">     </t>
  </si>
  <si>
    <t>Plan za 2026.</t>
  </si>
  <si>
    <t>Ostale usluge (čišćenje, nespomenute usluge, zaštita na radu)</t>
  </si>
  <si>
    <t>RASHODI POSLOVANJA podjela po izvorima financiranja</t>
  </si>
  <si>
    <t xml:space="preserve">Naziv računa rashoda </t>
  </si>
  <si>
    <t>RASHODI UKUPNO</t>
  </si>
  <si>
    <t>UKUPNO RASHODI</t>
  </si>
  <si>
    <t>Ostale naknade troškova zaposlenicima (putni nalozi i locco vožnja)</t>
  </si>
  <si>
    <t>Prihodi od imovine</t>
  </si>
  <si>
    <t>Prihodi od zakupa i iznajmljivanja imovine</t>
  </si>
  <si>
    <t>Prihodi od iznajmljivanja imovine</t>
  </si>
  <si>
    <t xml:space="preserve">Rashodi financirani prihodima od iznajmljivanja imovine </t>
  </si>
  <si>
    <t>Povećanje/
smanjenje</t>
  </si>
  <si>
    <t>Novi plan za 2026.</t>
  </si>
  <si>
    <t>Promjena postotak</t>
  </si>
  <si>
    <t>Novi plan za
2026. godinu</t>
  </si>
  <si>
    <t>Rashodi za dodatna ulaganja na nefinancijskoj imovini</t>
  </si>
  <si>
    <t>Dodatna ulaganja na građevinskim objektima</t>
  </si>
  <si>
    <t>PRIHODI  UKUPNO</t>
  </si>
  <si>
    <t>Rashodi financirani prihodima nadležnog proračuna plan za 2026.</t>
  </si>
  <si>
    <t>Rashodi financirani prihodima nadležnog proračuna promjena novi plan za 2026.</t>
  </si>
  <si>
    <t>Rashodi financirani  ostalim prihodima prihodima plan za 2026.</t>
  </si>
  <si>
    <t>Rashodi financirani  vlastitim prihodima plan za 2026.</t>
  </si>
  <si>
    <t>Rashodi financirani  vlastitim prihodima plan za 2026. novi plan za 2026. godinu</t>
  </si>
  <si>
    <t xml:space="preserve">Rashodi financirani  ostalim prihodima prihodima plan za 2026. </t>
  </si>
  <si>
    <t xml:space="preserve"> I. IZMJENA I DOPUNA FINANCIJSKOG PLANA ZA 2026. GODINU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</si>
</sst>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k_n"/>
  </numFmts>
  <fonts count="45" x14ac:knownFonts="1">
    <font>
      <sz val="11"/>
      <color theme="1"/>
      <name val="Calibri"/>
      <family val="2"/>
      <charset val="238"/>
      <scheme val="minor"/>
    </font>
    <font>
      <b/>
      <sz val="14"/>
      <color indexed="8"/>
      <name val="Arial"/>
      <family val="2"/>
      <charset val="238"/>
    </font>
    <font>
      <sz val="10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2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sz val="12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0"/>
      <name val="Arial"/>
      <family val="2"/>
      <charset val="238"/>
    </font>
    <font>
      <b/>
      <sz val="11"/>
      <name val="Arial"/>
      <family val="2"/>
      <charset val="238"/>
    </font>
    <font>
      <b/>
      <sz val="11"/>
      <color indexed="8"/>
      <name val="Arial"/>
      <family val="2"/>
      <charset val="238"/>
    </font>
    <font>
      <i/>
      <sz val="10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i/>
      <sz val="10"/>
      <color rgb="FFFF0000"/>
      <name val="Arial"/>
      <family val="2"/>
      <charset val="238"/>
    </font>
    <font>
      <b/>
      <sz val="9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12"/>
      <name val="Arial"/>
      <family val="2"/>
      <charset val="238"/>
    </font>
    <font>
      <sz val="9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name val="Arial"/>
      <family val="2"/>
      <charset val="238"/>
    </font>
    <font>
      <sz val="9"/>
      <color indexed="8"/>
      <name val="Arial"/>
      <family val="2"/>
      <charset val="238"/>
    </font>
    <font>
      <sz val="9"/>
      <color rgb="FFFF0000"/>
      <name val="Arial"/>
      <family val="2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2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9" tint="-0.249977111117893"/>
      <name val="Calibri"/>
      <family val="2"/>
      <charset val="238"/>
      <scheme val="minor"/>
    </font>
    <font>
      <sz val="11"/>
      <color rgb="FF7030A0"/>
      <name val="Calibri"/>
      <family val="2"/>
      <charset val="238"/>
      <scheme val="minor"/>
    </font>
    <font>
      <sz val="11"/>
      <color rgb="FF92D050"/>
      <name val="Calibri"/>
      <family val="2"/>
      <charset val="238"/>
      <scheme val="minor"/>
    </font>
    <font>
      <i/>
      <sz val="11"/>
      <color rgb="FF92D050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i/>
      <sz val="10"/>
      <color rgb="FFC00000"/>
      <name val="Arial"/>
      <family val="2"/>
      <charset val="238"/>
    </font>
    <font>
      <b/>
      <sz val="7"/>
      <color indexed="8"/>
      <name val="Arial"/>
      <family val="2"/>
      <charset val="238"/>
    </font>
    <font>
      <b/>
      <sz val="8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18">
    <xf numFmtId="0" fontId="0" fillId="0" borderId="0" xfId="0"/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8" fillId="2" borderId="3" xfId="0" applyNumberFormat="1" applyFont="1" applyFill="1" applyBorder="1" applyAlignment="1" applyProtection="1">
      <alignment horizontal="left" vertical="center" wrapText="1"/>
    </xf>
    <xf numFmtId="0" fontId="6" fillId="2" borderId="3" xfId="0" applyNumberFormat="1" applyFont="1" applyFill="1" applyBorder="1" applyAlignment="1" applyProtection="1">
      <alignment horizontal="left" vertical="center" wrapText="1"/>
    </xf>
    <xf numFmtId="0" fontId="6" fillId="2" borderId="3" xfId="0" applyFont="1" applyFill="1" applyBorder="1" applyAlignment="1">
      <alignment horizontal="left" vertical="center"/>
    </xf>
    <xf numFmtId="0" fontId="7" fillId="2" borderId="3" xfId="0" quotePrefix="1" applyFont="1" applyFill="1" applyBorder="1" applyAlignment="1">
      <alignment horizontal="left" vertical="center" wrapText="1"/>
    </xf>
    <xf numFmtId="0" fontId="1" fillId="0" borderId="0" xfId="0" quotePrefix="1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/>
    <xf numFmtId="0" fontId="8" fillId="2" borderId="3" xfId="0" applyNumberFormat="1" applyFont="1" applyFill="1" applyBorder="1" applyAlignment="1" applyProtection="1">
      <alignment vertical="center" wrapText="1"/>
    </xf>
    <xf numFmtId="0" fontId="6" fillId="2" borderId="3" xfId="0" applyNumberFormat="1" applyFont="1" applyFill="1" applyBorder="1" applyAlignment="1" applyProtection="1">
      <alignment vertical="center" wrapText="1"/>
    </xf>
    <xf numFmtId="0" fontId="8" fillId="2" borderId="3" xfId="0" quotePrefix="1" applyFont="1" applyFill="1" applyBorder="1" applyAlignment="1">
      <alignment horizontal="left" vertical="center"/>
    </xf>
    <xf numFmtId="0" fontId="7" fillId="2" borderId="0" xfId="0" applyNumberFormat="1" applyFont="1" applyFill="1" applyBorder="1" applyAlignment="1" applyProtection="1">
      <alignment horizontal="left" vertical="center" wrapText="1"/>
    </xf>
    <xf numFmtId="3" fontId="2" fillId="2" borderId="0" xfId="0" applyNumberFormat="1" applyFont="1" applyFill="1" applyBorder="1" applyAlignment="1">
      <alignment horizontal="right"/>
    </xf>
    <xf numFmtId="0" fontId="12" fillId="0" borderId="0" xfId="0" applyFont="1"/>
    <xf numFmtId="0" fontId="0" fillId="0" borderId="0" xfId="0" applyFont="1"/>
    <xf numFmtId="0" fontId="13" fillId="2" borderId="3" xfId="0" quotePrefix="1" applyFont="1" applyFill="1" applyBorder="1" applyAlignment="1">
      <alignment horizontal="left" vertical="center"/>
    </xf>
    <xf numFmtId="4" fontId="2" fillId="2" borderId="4" xfId="0" applyNumberFormat="1" applyFont="1" applyFill="1" applyBorder="1" applyAlignment="1">
      <alignment horizontal="right"/>
    </xf>
    <xf numFmtId="4" fontId="5" fillId="2" borderId="4" xfId="0" applyNumberFormat="1" applyFont="1" applyFill="1" applyBorder="1" applyAlignment="1">
      <alignment horizontal="right"/>
    </xf>
    <xf numFmtId="0" fontId="14" fillId="2" borderId="3" xfId="0" applyNumberFormat="1" applyFont="1" applyFill="1" applyBorder="1" applyAlignment="1" applyProtection="1">
      <alignment horizontal="left" vertical="center" wrapText="1"/>
    </xf>
    <xf numFmtId="4" fontId="15" fillId="2" borderId="4" xfId="0" applyNumberFormat="1" applyFont="1" applyFill="1" applyBorder="1" applyAlignment="1">
      <alignment horizontal="right"/>
    </xf>
    <xf numFmtId="4" fontId="5" fillId="3" borderId="3" xfId="0" applyNumberFormat="1" applyFont="1" applyFill="1" applyBorder="1" applyAlignment="1">
      <alignment horizontal="right"/>
    </xf>
    <xf numFmtId="4" fontId="5" fillId="0" borderId="3" xfId="0" applyNumberFormat="1" applyFont="1" applyBorder="1" applyAlignment="1">
      <alignment horizontal="right"/>
    </xf>
    <xf numFmtId="0" fontId="5" fillId="2" borderId="4" xfId="0" applyNumberFormat="1" applyFont="1" applyFill="1" applyBorder="1" applyAlignment="1" applyProtection="1">
      <alignment horizontal="left" vertical="center" wrapText="1"/>
    </xf>
    <xf numFmtId="0" fontId="16" fillId="0" borderId="0" xfId="0" applyFont="1"/>
    <xf numFmtId="0" fontId="11" fillId="0" borderId="0" xfId="0" applyFont="1"/>
    <xf numFmtId="0" fontId="17" fillId="0" borderId="0" xfId="0" applyFont="1"/>
    <xf numFmtId="0" fontId="14" fillId="2" borderId="3" xfId="0" applyFont="1" applyFill="1" applyBorder="1" applyAlignment="1">
      <alignment horizontal="left" vertical="center"/>
    </xf>
    <xf numFmtId="0" fontId="14" fillId="2" borderId="3" xfId="0" applyNumberFormat="1" applyFont="1" applyFill="1" applyBorder="1" applyAlignment="1" applyProtection="1">
      <alignment horizontal="left" vertical="center"/>
    </xf>
    <xf numFmtId="0" fontId="14" fillId="2" borderId="3" xfId="0" applyNumberFormat="1" applyFont="1" applyFill="1" applyBorder="1" applyAlignment="1" applyProtection="1">
      <alignment vertical="center" wrapText="1"/>
    </xf>
    <xf numFmtId="0" fontId="6" fillId="3" borderId="3" xfId="0" applyNumberFormat="1" applyFont="1" applyFill="1" applyBorder="1" applyAlignment="1" applyProtection="1">
      <alignment horizontal="left" vertical="center" wrapText="1"/>
    </xf>
    <xf numFmtId="0" fontId="7" fillId="3" borderId="3" xfId="0" applyNumberFormat="1" applyFont="1" applyFill="1" applyBorder="1" applyAlignment="1" applyProtection="1">
      <alignment horizontal="left" vertical="center" wrapText="1"/>
    </xf>
    <xf numFmtId="0" fontId="6" fillId="3" borderId="3" xfId="0" quotePrefix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 applyProtection="1">
      <alignment horizontal="left" vertical="center" wrapText="1"/>
    </xf>
    <xf numFmtId="0" fontId="7" fillId="2" borderId="0" xfId="0" quotePrefix="1" applyFont="1" applyFill="1" applyBorder="1" applyAlignment="1">
      <alignment horizontal="left" vertical="center"/>
    </xf>
    <xf numFmtId="0" fontId="14" fillId="2" borderId="6" xfId="0" applyFont="1" applyFill="1" applyBorder="1" applyAlignment="1">
      <alignment horizontal="left" vertical="center"/>
    </xf>
    <xf numFmtId="0" fontId="14" fillId="2" borderId="6" xfId="0" applyNumberFormat="1" applyFont="1" applyFill="1" applyBorder="1" applyAlignment="1" applyProtection="1">
      <alignment horizontal="left" vertical="center"/>
    </xf>
    <xf numFmtId="4" fontId="15" fillId="2" borderId="7" xfId="0" applyNumberFormat="1" applyFont="1" applyFill="1" applyBorder="1" applyAlignment="1">
      <alignment horizontal="right"/>
    </xf>
    <xf numFmtId="0" fontId="5" fillId="2" borderId="4" xfId="0" applyNumberFormat="1" applyFont="1" applyFill="1" applyBorder="1" applyAlignment="1" applyProtection="1">
      <alignment horizontal="left" vertical="center" wrapText="1" indent="1"/>
    </xf>
    <xf numFmtId="4" fontId="15" fillId="0" borderId="3" xfId="0" applyNumberFormat="1" applyFont="1" applyFill="1" applyBorder="1" applyAlignment="1">
      <alignment horizontal="right"/>
    </xf>
    <xf numFmtId="4" fontId="15" fillId="0" borderId="3" xfId="0" applyNumberFormat="1" applyFont="1" applyBorder="1" applyAlignment="1">
      <alignment horizontal="right"/>
    </xf>
    <xf numFmtId="0" fontId="0" fillId="0" borderId="0" xfId="0" applyAlignment="1">
      <alignment vertical="center"/>
    </xf>
    <xf numFmtId="0" fontId="6" fillId="2" borderId="3" xfId="0" quotePrefix="1" applyFont="1" applyFill="1" applyBorder="1" applyAlignment="1">
      <alignment horizontal="left" vertical="center"/>
    </xf>
    <xf numFmtId="0" fontId="2" fillId="2" borderId="4" xfId="0" applyNumberFormat="1" applyFont="1" applyFill="1" applyBorder="1" applyAlignment="1" applyProtection="1">
      <alignment horizontal="left" vertical="center" wrapText="1"/>
    </xf>
    <xf numFmtId="0" fontId="2" fillId="2" borderId="4" xfId="0" applyNumberFormat="1" applyFont="1" applyFill="1" applyBorder="1" applyAlignment="1" applyProtection="1">
      <alignment horizontal="left" vertical="center" wrapText="1" indent="1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0" fontId="2" fillId="2" borderId="3" xfId="0" applyNumberFormat="1" applyFont="1" applyFill="1" applyBorder="1" applyAlignment="1" applyProtection="1">
      <alignment horizontal="left" vertical="center" wrapText="1" indent="1"/>
    </xf>
    <xf numFmtId="0" fontId="18" fillId="2" borderId="4" xfId="0" applyFont="1" applyFill="1" applyBorder="1"/>
    <xf numFmtId="0" fontId="18" fillId="2" borderId="3" xfId="0" applyFont="1" applyFill="1" applyBorder="1"/>
    <xf numFmtId="4" fontId="0" fillId="0" borderId="0" xfId="0" applyNumberFormat="1" applyFont="1"/>
    <xf numFmtId="0" fontId="14" fillId="2" borderId="3" xfId="0" applyNumberFormat="1" applyFont="1" applyFill="1" applyBorder="1" applyAlignment="1" applyProtection="1">
      <alignment horizontal="center" vertical="center" wrapText="1"/>
    </xf>
    <xf numFmtId="0" fontId="21" fillId="3" borderId="3" xfId="0" quotePrefix="1" applyFont="1" applyFill="1" applyBorder="1" applyAlignment="1">
      <alignment horizontal="left" vertical="center"/>
    </xf>
    <xf numFmtId="0" fontId="21" fillId="3" borderId="3" xfId="0" quotePrefix="1" applyFont="1" applyFill="1" applyBorder="1" applyAlignment="1">
      <alignment horizontal="left" vertical="center" wrapText="1"/>
    </xf>
    <xf numFmtId="4" fontId="21" fillId="3" borderId="4" xfId="0" applyNumberFormat="1" applyFont="1" applyFill="1" applyBorder="1" applyAlignment="1">
      <alignment horizontal="right"/>
    </xf>
    <xf numFmtId="0" fontId="22" fillId="2" borderId="3" xfId="0" applyNumberFormat="1" applyFont="1" applyFill="1" applyBorder="1" applyAlignment="1" applyProtection="1">
      <alignment horizontal="left" vertical="center" wrapText="1"/>
    </xf>
    <xf numFmtId="0" fontId="22" fillId="2" borderId="3" xfId="0" quotePrefix="1" applyFont="1" applyFill="1" applyBorder="1" applyAlignment="1">
      <alignment horizontal="left" vertical="center" wrapText="1"/>
    </xf>
    <xf numFmtId="0" fontId="21" fillId="3" borderId="3" xfId="0" applyNumberFormat="1" applyFont="1" applyFill="1" applyBorder="1" applyAlignment="1" applyProtection="1">
      <alignment horizontal="left" vertical="center" wrapText="1"/>
    </xf>
    <xf numFmtId="0" fontId="23" fillId="3" borderId="3" xfId="0" quotePrefix="1" applyFont="1" applyFill="1" applyBorder="1" applyAlignment="1">
      <alignment horizontal="left" vertical="center"/>
    </xf>
    <xf numFmtId="4" fontId="23" fillId="3" borderId="4" xfId="0" applyNumberFormat="1" applyFont="1" applyFill="1" applyBorder="1" applyAlignment="1">
      <alignment horizontal="right"/>
    </xf>
    <xf numFmtId="0" fontId="23" fillId="3" borderId="3" xfId="0" applyNumberFormat="1" applyFont="1" applyFill="1" applyBorder="1" applyAlignment="1" applyProtection="1">
      <alignment horizontal="left" vertical="center" wrapText="1"/>
    </xf>
    <xf numFmtId="4" fontId="23" fillId="3" borderId="3" xfId="0" applyNumberFormat="1" applyFont="1" applyFill="1" applyBorder="1" applyAlignment="1">
      <alignment horizontal="right"/>
    </xf>
    <xf numFmtId="0" fontId="5" fillId="4" borderId="4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19" fillId="4" borderId="4" xfId="0" applyNumberFormat="1" applyFont="1" applyFill="1" applyBorder="1" applyAlignment="1" applyProtection="1">
      <alignment horizontal="center" vertical="center" wrapText="1"/>
    </xf>
    <xf numFmtId="0" fontId="20" fillId="4" borderId="4" xfId="0" applyNumberFormat="1" applyFont="1" applyFill="1" applyBorder="1" applyAlignment="1" applyProtection="1">
      <alignment horizontal="center" vertical="center" wrapText="1"/>
    </xf>
    <xf numFmtId="0" fontId="5" fillId="4" borderId="1" xfId="0" quotePrefix="1" applyFont="1" applyFill="1" applyBorder="1" applyAlignment="1">
      <alignment horizontal="left" wrapText="1"/>
    </xf>
    <xf numFmtId="0" fontId="5" fillId="4" borderId="2" xfId="0" quotePrefix="1" applyFont="1" applyFill="1" applyBorder="1" applyAlignment="1">
      <alignment horizontal="left" wrapText="1"/>
    </xf>
    <xf numFmtId="0" fontId="5" fillId="4" borderId="2" xfId="0" quotePrefix="1" applyFont="1" applyFill="1" applyBorder="1" applyAlignment="1">
      <alignment horizontal="center" wrapText="1"/>
    </xf>
    <xf numFmtId="0" fontId="2" fillId="4" borderId="3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14" fillId="2" borderId="6" xfId="0" applyNumberFormat="1" applyFont="1" applyFill="1" applyBorder="1" applyAlignment="1" applyProtection="1">
      <alignment horizontal="center" vertical="center" wrapText="1"/>
    </xf>
    <xf numFmtId="0" fontId="13" fillId="2" borderId="4" xfId="0" quotePrefix="1" applyFont="1" applyFill="1" applyBorder="1" applyAlignment="1">
      <alignment horizontal="left" vertical="center"/>
    </xf>
    <xf numFmtId="0" fontId="8" fillId="2" borderId="4" xfId="0" quotePrefix="1" applyFont="1" applyFill="1" applyBorder="1" applyAlignment="1">
      <alignment horizontal="left" vertical="center"/>
    </xf>
    <xf numFmtId="0" fontId="8" fillId="2" borderId="4" xfId="0" applyNumberFormat="1" applyFont="1" applyFill="1" applyBorder="1" applyAlignment="1" applyProtection="1">
      <alignment horizontal="left" vertical="center" wrapText="1"/>
    </xf>
    <xf numFmtId="0" fontId="10" fillId="0" borderId="0" xfId="0" applyFont="1"/>
    <xf numFmtId="0" fontId="25" fillId="0" borderId="3" xfId="0" applyFont="1" applyBorder="1"/>
    <xf numFmtId="0" fontId="26" fillId="0" borderId="3" xfId="0" applyFont="1" applyBorder="1"/>
    <xf numFmtId="0" fontId="22" fillId="2" borderId="3" xfId="0" quotePrefix="1" applyFont="1" applyFill="1" applyBorder="1" applyAlignment="1">
      <alignment horizontal="left" vertical="center"/>
    </xf>
    <xf numFmtId="4" fontId="20" fillId="2" borderId="4" xfId="0" applyNumberFormat="1" applyFont="1" applyFill="1" applyBorder="1" applyAlignment="1">
      <alignment horizontal="right"/>
    </xf>
    <xf numFmtId="0" fontId="27" fillId="2" borderId="3" xfId="0" quotePrefix="1" applyFont="1" applyFill="1" applyBorder="1" applyAlignment="1">
      <alignment horizontal="left" vertical="center"/>
    </xf>
    <xf numFmtId="4" fontId="28" fillId="2" borderId="4" xfId="0" applyNumberFormat="1" applyFont="1" applyFill="1" applyBorder="1" applyAlignment="1">
      <alignment horizontal="right"/>
    </xf>
    <xf numFmtId="0" fontId="27" fillId="3" borderId="3" xfId="0" quotePrefix="1" applyFont="1" applyFill="1" applyBorder="1" applyAlignment="1">
      <alignment horizontal="left" vertical="center"/>
    </xf>
    <xf numFmtId="0" fontId="29" fillId="3" borderId="3" xfId="0" quotePrefix="1" applyFont="1" applyFill="1" applyBorder="1" applyAlignment="1">
      <alignment horizontal="left" vertical="center"/>
    </xf>
    <xf numFmtId="0" fontId="29" fillId="3" borderId="3" xfId="0" quotePrefix="1" applyFont="1" applyFill="1" applyBorder="1" applyAlignment="1">
      <alignment horizontal="left" vertical="center" wrapText="1"/>
    </xf>
    <xf numFmtId="4" fontId="29" fillId="3" borderId="3" xfId="0" applyNumberFormat="1" applyFont="1" applyFill="1" applyBorder="1" applyAlignment="1">
      <alignment horizontal="right"/>
    </xf>
    <xf numFmtId="0" fontId="27" fillId="2" borderId="3" xfId="0" applyNumberFormat="1" applyFont="1" applyFill="1" applyBorder="1" applyAlignment="1" applyProtection="1">
      <alignment horizontal="left" vertical="center" wrapText="1"/>
    </xf>
    <xf numFmtId="0" fontId="25" fillId="3" borderId="3" xfId="0" applyFont="1" applyFill="1" applyBorder="1"/>
    <xf numFmtId="0" fontId="29" fillId="3" borderId="3" xfId="0" applyFont="1" applyFill="1" applyBorder="1"/>
    <xf numFmtId="0" fontId="29" fillId="3" borderId="3" xfId="0" applyFont="1" applyFill="1" applyBorder="1" applyAlignment="1">
      <alignment horizontal="left"/>
    </xf>
    <xf numFmtId="0" fontId="25" fillId="2" borderId="0" xfId="0" applyFont="1" applyFill="1" applyBorder="1"/>
    <xf numFmtId="0" fontId="29" fillId="2" borderId="0" xfId="0" applyFont="1" applyFill="1" applyBorder="1" applyAlignment="1">
      <alignment horizontal="left"/>
    </xf>
    <xf numFmtId="0" fontId="29" fillId="2" borderId="0" xfId="0" applyFont="1" applyFill="1" applyBorder="1"/>
    <xf numFmtId="164" fontId="26" fillId="0" borderId="3" xfId="0" applyNumberFormat="1" applyFont="1" applyBorder="1" applyAlignment="1">
      <alignment horizontal="right"/>
    </xf>
    <xf numFmtId="164" fontId="25" fillId="0" borderId="3" xfId="0" applyNumberFormat="1" applyFont="1" applyBorder="1" applyAlignment="1">
      <alignment horizontal="right"/>
    </xf>
    <xf numFmtId="164" fontId="29" fillId="3" borderId="3" xfId="0" applyNumberFormat="1" applyFont="1" applyFill="1" applyBorder="1" applyAlignment="1">
      <alignment horizontal="right"/>
    </xf>
    <xf numFmtId="0" fontId="30" fillId="0" borderId="0" xfId="0" applyFont="1" applyAlignment="1">
      <alignment vertical="center"/>
    </xf>
    <xf numFmtId="0" fontId="30" fillId="0" borderId="0" xfId="0" applyFont="1" applyAlignment="1">
      <alignment horizontal="justify" vertical="center"/>
    </xf>
    <xf numFmtId="0" fontId="31" fillId="0" borderId="0" xfId="0" applyFont="1" applyAlignment="1">
      <alignment horizontal="justify" vertical="center"/>
    </xf>
    <xf numFmtId="0" fontId="32" fillId="0" borderId="0" xfId="0" applyFont="1" applyAlignment="1">
      <alignment horizontal="left" vertical="center" indent="15"/>
    </xf>
    <xf numFmtId="0" fontId="30" fillId="0" borderId="0" xfId="0" applyFont="1" applyAlignment="1">
      <alignment horizontal="left" vertical="center" indent="15"/>
    </xf>
    <xf numFmtId="0" fontId="32" fillId="0" borderId="0" xfId="0" applyFont="1" applyAlignment="1">
      <alignment vertical="center"/>
    </xf>
    <xf numFmtId="0" fontId="30" fillId="0" borderId="0" xfId="0" applyFont="1"/>
    <xf numFmtId="0" fontId="3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0" fillId="0" borderId="0" xfId="0" applyFont="1" applyAlignment="1">
      <alignment horizontal="left"/>
    </xf>
    <xf numFmtId="4" fontId="15" fillId="3" borderId="3" xfId="0" applyNumberFormat="1" applyFont="1" applyFill="1" applyBorder="1" applyAlignment="1">
      <alignment horizontal="right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4" fontId="5" fillId="3" borderId="4" xfId="0" applyNumberFormat="1" applyFont="1" applyFill="1" applyBorder="1" applyAlignment="1">
      <alignment horizontal="right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33" fillId="4" borderId="4" xfId="0" applyNumberFormat="1" applyFont="1" applyFill="1" applyBorder="1" applyAlignment="1" applyProtection="1">
      <alignment horizontal="center" vertical="center" wrapText="1"/>
    </xf>
    <xf numFmtId="4" fontId="2" fillId="4" borderId="4" xfId="0" applyNumberFormat="1" applyFont="1" applyFill="1" applyBorder="1" applyAlignment="1" applyProtection="1">
      <alignment horizontal="center" vertical="center" wrapText="1"/>
    </xf>
    <xf numFmtId="0" fontId="35" fillId="0" borderId="0" xfId="0" applyFont="1" applyAlignment="1">
      <alignment horizontal="center" vertical="center"/>
    </xf>
    <xf numFmtId="4" fontId="6" fillId="2" borderId="4" xfId="0" applyNumberFormat="1" applyFont="1" applyFill="1" applyBorder="1" applyAlignment="1">
      <alignment horizontal="right"/>
    </xf>
    <xf numFmtId="0" fontId="36" fillId="0" borderId="0" xfId="0" applyFont="1"/>
    <xf numFmtId="0" fontId="37" fillId="0" borderId="0" xfId="0" applyFont="1"/>
    <xf numFmtId="0" fontId="38" fillId="0" borderId="0" xfId="0" applyFont="1"/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39" fillId="0" borderId="0" xfId="0" applyFont="1"/>
    <xf numFmtId="0" fontId="40" fillId="0" borderId="0" xfId="0" applyFont="1"/>
    <xf numFmtId="0" fontId="27" fillId="2" borderId="3" xfId="0" quotePrefix="1" applyFont="1" applyFill="1" applyBorder="1" applyAlignment="1">
      <alignment horizontal="right" vertical="center"/>
    </xf>
    <xf numFmtId="0" fontId="22" fillId="2" borderId="3" xfId="0" applyNumberFormat="1" applyFont="1" applyFill="1" applyBorder="1" applyAlignment="1" applyProtection="1">
      <alignment horizontal="right" vertical="center" wrapText="1"/>
    </xf>
    <xf numFmtId="0" fontId="22" fillId="2" borderId="3" xfId="0" quotePrefix="1" applyFont="1" applyFill="1" applyBorder="1" applyAlignment="1">
      <alignment horizontal="right" vertical="center"/>
    </xf>
    <xf numFmtId="0" fontId="26" fillId="0" borderId="3" xfId="0" applyFont="1" applyBorder="1" applyAlignment="1">
      <alignment horizontal="right"/>
    </xf>
    <xf numFmtId="0" fontId="27" fillId="2" borderId="3" xfId="0" applyNumberFormat="1" applyFont="1" applyFill="1" applyBorder="1" applyAlignment="1" applyProtection="1">
      <alignment horizontal="right" vertical="center" wrapText="1"/>
    </xf>
    <xf numFmtId="4" fontId="12" fillId="0" borderId="0" xfId="0" applyNumberFormat="1" applyFont="1"/>
    <xf numFmtId="4" fontId="17" fillId="0" borderId="0" xfId="0" applyNumberFormat="1" applyFont="1"/>
    <xf numFmtId="0" fontId="14" fillId="3" borderId="3" xfId="0" applyNumberFormat="1" applyFont="1" applyFill="1" applyBorder="1" applyAlignment="1" applyProtection="1">
      <alignment horizontal="center" vertical="center" wrapText="1"/>
    </xf>
    <xf numFmtId="0" fontId="27" fillId="3" borderId="3" xfId="0" applyNumberFormat="1" applyFont="1" applyFill="1" applyBorder="1" applyAlignment="1" applyProtection="1">
      <alignment horizontal="left" vertical="center" wrapText="1"/>
    </xf>
    <xf numFmtId="0" fontId="27" fillId="3" borderId="3" xfId="0" applyNumberFormat="1" applyFont="1" applyFill="1" applyBorder="1" applyAlignment="1" applyProtection="1">
      <alignment horizontal="right" vertical="center" wrapText="1"/>
    </xf>
    <xf numFmtId="0" fontId="29" fillId="3" borderId="3" xfId="0" applyNumberFormat="1" applyFont="1" applyFill="1" applyBorder="1" applyAlignment="1" applyProtection="1">
      <alignment horizontal="left" vertical="center" wrapText="1"/>
    </xf>
    <xf numFmtId="0" fontId="26" fillId="0" borderId="3" xfId="0" applyFont="1" applyBorder="1" applyAlignment="1">
      <alignment horizontal="left"/>
    </xf>
    <xf numFmtId="0" fontId="25" fillId="0" borderId="3" xfId="0" applyFont="1" applyBorder="1" applyAlignment="1">
      <alignment horizontal="left"/>
    </xf>
    <xf numFmtId="0" fontId="25" fillId="3" borderId="3" xfId="0" applyFont="1" applyFill="1" applyBorder="1" applyAlignment="1">
      <alignment horizontal="left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33" fillId="4" borderId="3" xfId="0" applyNumberFormat="1" applyFont="1" applyFill="1" applyBorder="1" applyAlignment="1" applyProtection="1">
      <alignment horizontal="center" vertical="center" wrapText="1"/>
    </xf>
    <xf numFmtId="4" fontId="15" fillId="2" borderId="3" xfId="0" applyNumberFormat="1" applyFont="1" applyFill="1" applyBorder="1" applyAlignment="1">
      <alignment horizontal="right"/>
    </xf>
    <xf numFmtId="4" fontId="21" fillId="3" borderId="3" xfId="0" applyNumberFormat="1" applyFont="1" applyFill="1" applyBorder="1" applyAlignment="1">
      <alignment horizontal="right"/>
    </xf>
    <xf numFmtId="0" fontId="5" fillId="0" borderId="3" xfId="1" applyFont="1" applyFill="1" applyBorder="1" applyAlignment="1">
      <alignment horizontal="left" wrapText="1"/>
    </xf>
    <xf numFmtId="0" fontId="41" fillId="2" borderId="3" xfId="0" applyFont="1" applyFill="1" applyBorder="1"/>
    <xf numFmtId="4" fontId="2" fillId="2" borderId="3" xfId="0" applyNumberFormat="1" applyFont="1" applyFill="1" applyBorder="1" applyAlignment="1">
      <alignment horizontal="right"/>
    </xf>
    <xf numFmtId="4" fontId="42" fillId="3" borderId="3" xfId="0" applyNumberFormat="1" applyFont="1" applyFill="1" applyBorder="1" applyAlignment="1">
      <alignment horizontal="right"/>
    </xf>
    <xf numFmtId="4" fontId="5" fillId="2" borderId="3" xfId="0" applyNumberFormat="1" applyFont="1" applyFill="1" applyBorder="1" applyAlignment="1">
      <alignment horizontal="right"/>
    </xf>
    <xf numFmtId="4" fontId="2" fillId="2" borderId="4" xfId="0" applyNumberFormat="1" applyFont="1" applyFill="1" applyBorder="1" applyAlignment="1" applyProtection="1">
      <alignment horizontal="center" vertical="center" wrapText="1"/>
    </xf>
    <xf numFmtId="4" fontId="5" fillId="2" borderId="4" xfId="0" applyNumberFormat="1" applyFont="1" applyFill="1" applyBorder="1" applyAlignment="1" applyProtection="1">
      <alignment horizontal="center" vertical="center" wrapText="1"/>
    </xf>
    <xf numFmtId="4" fontId="42" fillId="3" borderId="4" xfId="0" applyNumberFormat="1" applyFont="1" applyFill="1" applyBorder="1" applyAlignment="1" applyProtection="1">
      <alignment horizontal="center" vertical="center" wrapText="1"/>
    </xf>
    <xf numFmtId="4" fontId="28" fillId="2" borderId="3" xfId="0" applyNumberFormat="1" applyFont="1" applyFill="1" applyBorder="1" applyAlignment="1">
      <alignment horizontal="right"/>
    </xf>
    <xf numFmtId="4" fontId="20" fillId="2" borderId="3" xfId="0" applyNumberFormat="1" applyFont="1" applyFill="1" applyBorder="1" applyAlignment="1">
      <alignment horizontal="right"/>
    </xf>
    <xf numFmtId="4" fontId="41" fillId="2" borderId="4" xfId="0" applyNumberFormat="1" applyFont="1" applyFill="1" applyBorder="1" applyAlignment="1" applyProtection="1">
      <alignment horizontal="right" vertical="center" wrapText="1"/>
    </xf>
    <xf numFmtId="0" fontId="43" fillId="4" borderId="4" xfId="0" applyNumberFormat="1" applyFont="1" applyFill="1" applyBorder="1" applyAlignment="1" applyProtection="1">
      <alignment horizontal="center" vertical="center" wrapText="1"/>
    </xf>
    <xf numFmtId="0" fontId="44" fillId="4" borderId="3" xfId="0" applyNumberFormat="1" applyFont="1" applyFill="1" applyBorder="1" applyAlignment="1" applyProtection="1">
      <alignment horizontal="center" vertical="center" wrapText="1"/>
    </xf>
    <xf numFmtId="0" fontId="19" fillId="4" borderId="3" xfId="0" applyNumberFormat="1" applyFont="1" applyFill="1" applyBorder="1" applyAlignment="1" applyProtection="1">
      <alignment horizontal="center" vertical="center" wrapText="1"/>
    </xf>
    <xf numFmtId="4" fontId="29" fillId="3" borderId="4" xfId="0" applyNumberFormat="1" applyFont="1" applyFill="1" applyBorder="1" applyAlignment="1">
      <alignment horizontal="right"/>
    </xf>
    <xf numFmtId="4" fontId="15" fillId="6" borderId="4" xfId="0" applyNumberFormat="1" applyFont="1" applyFill="1" applyBorder="1" applyAlignment="1">
      <alignment horizontal="right"/>
    </xf>
    <xf numFmtId="4" fontId="15" fillId="6" borderId="3" xfId="0" applyNumberFormat="1" applyFont="1" applyFill="1" applyBorder="1" applyAlignment="1">
      <alignment horizontal="right"/>
    </xf>
    <xf numFmtId="4" fontId="2" fillId="3" borderId="4" xfId="0" applyNumberFormat="1" applyFont="1" applyFill="1" applyBorder="1" applyAlignment="1">
      <alignment horizontal="right"/>
    </xf>
    <xf numFmtId="4" fontId="6" fillId="3" borderId="4" xfId="0" applyNumberFormat="1" applyFont="1" applyFill="1" applyBorder="1" applyAlignment="1">
      <alignment horizontal="right"/>
    </xf>
    <xf numFmtId="4" fontId="2" fillId="3" borderId="3" xfId="0" applyNumberFormat="1" applyFont="1" applyFill="1" applyBorder="1" applyAlignment="1">
      <alignment horizontal="right"/>
    </xf>
    <xf numFmtId="0" fontId="8" fillId="5" borderId="3" xfId="0" applyNumberFormat="1" applyFont="1" applyFill="1" applyBorder="1" applyAlignment="1" applyProtection="1">
      <alignment horizontal="left" vertical="center" wrapText="1"/>
    </xf>
    <xf numFmtId="4" fontId="5" fillId="5" borderId="4" xfId="0" applyNumberFormat="1" applyFont="1" applyFill="1" applyBorder="1" applyAlignment="1">
      <alignment horizontal="right"/>
    </xf>
    <xf numFmtId="0" fontId="8" fillId="5" borderId="3" xfId="0" quotePrefix="1" applyFont="1" applyFill="1" applyBorder="1" applyAlignment="1">
      <alignment horizontal="left" vertical="center"/>
    </xf>
    <xf numFmtId="0" fontId="13" fillId="5" borderId="3" xfId="0" quotePrefix="1" applyFont="1" applyFill="1" applyBorder="1" applyAlignment="1">
      <alignment horizontal="left" vertical="center"/>
    </xf>
    <xf numFmtId="0" fontId="14" fillId="5" borderId="6" xfId="0" applyFont="1" applyFill="1" applyBorder="1" applyAlignment="1">
      <alignment horizontal="left" vertical="center"/>
    </xf>
    <xf numFmtId="0" fontId="14" fillId="5" borderId="6" xfId="0" applyNumberFormat="1" applyFont="1" applyFill="1" applyBorder="1" applyAlignment="1" applyProtection="1">
      <alignment horizontal="left" vertical="center"/>
    </xf>
    <xf numFmtId="0" fontId="14" fillId="5" borderId="6" xfId="0" applyNumberFormat="1" applyFont="1" applyFill="1" applyBorder="1" applyAlignment="1" applyProtection="1">
      <alignment horizontal="center" vertical="center" wrapText="1"/>
    </xf>
    <xf numFmtId="4" fontId="15" fillId="5" borderId="7" xfId="0" applyNumberFormat="1" applyFont="1" applyFill="1" applyBorder="1" applyAlignment="1">
      <alignment horizontal="right"/>
    </xf>
    <xf numFmtId="0" fontId="10" fillId="7" borderId="0" xfId="0" applyFont="1" applyFill="1" applyAlignment="1">
      <alignment vertical="center" wrapText="1"/>
    </xf>
    <xf numFmtId="0" fontId="0" fillId="7" borderId="0" xfId="0" applyFill="1"/>
    <xf numFmtId="0" fontId="2" fillId="7" borderId="1" xfId="0" applyNumberFormat="1" applyFont="1" applyFill="1" applyBorder="1" applyAlignment="1" applyProtection="1">
      <alignment horizontal="center" vertical="center" wrapText="1"/>
    </xf>
    <xf numFmtId="0" fontId="2" fillId="7" borderId="2" xfId="0" applyNumberFormat="1" applyFont="1" applyFill="1" applyBorder="1" applyAlignment="1" applyProtection="1">
      <alignment horizontal="center" vertical="center" wrapText="1"/>
    </xf>
    <xf numFmtId="0" fontId="34" fillId="7" borderId="4" xfId="0" applyNumberFormat="1" applyFont="1" applyFill="1" applyBorder="1" applyAlignment="1" applyProtection="1">
      <alignment horizontal="center" vertical="center" wrapText="1"/>
    </xf>
    <xf numFmtId="4" fontId="4" fillId="7" borderId="4" xfId="0" applyNumberFormat="1" applyFont="1" applyFill="1" applyBorder="1" applyAlignment="1" applyProtection="1">
      <alignment horizontal="right" vertical="center" wrapText="1"/>
    </xf>
    <xf numFmtId="0" fontId="14" fillId="5" borderId="3" xfId="0" applyNumberFormat="1" applyFont="1" applyFill="1" applyBorder="1" applyAlignment="1" applyProtection="1">
      <alignment horizontal="center" vertical="center" wrapText="1"/>
    </xf>
    <xf numFmtId="0" fontId="14" fillId="5" borderId="3" xfId="0" applyNumberFormat="1" applyFont="1" applyFill="1" applyBorder="1" applyAlignment="1" applyProtection="1">
      <alignment horizontal="left" vertical="center" wrapText="1"/>
    </xf>
    <xf numFmtId="4" fontId="15" fillId="5" borderId="4" xfId="0" applyNumberFormat="1" applyFont="1" applyFill="1" applyBorder="1" applyAlignment="1">
      <alignment horizontal="right"/>
    </xf>
    <xf numFmtId="0" fontId="0" fillId="0" borderId="0" xfId="0" applyFont="1" applyAlignment="1">
      <alignment horizontal="left" vertical="center" wrapText="1"/>
    </xf>
    <xf numFmtId="0" fontId="4" fillId="0" borderId="5" xfId="0" applyNumberFormat="1" applyFont="1" applyFill="1" applyBorder="1" applyAlignment="1" applyProtection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" vertical="center" wrapText="1"/>
    </xf>
    <xf numFmtId="0" fontId="10" fillId="0" borderId="0" xfId="0" applyFont="1" applyAlignment="1">
      <alignment wrapText="1"/>
    </xf>
    <xf numFmtId="0" fontId="10" fillId="0" borderId="0" xfId="0" applyFont="1" applyAlignment="1">
      <alignment vertical="center" wrapText="1"/>
    </xf>
    <xf numFmtId="0" fontId="14" fillId="0" borderId="1" xfId="0" quotePrefix="1" applyNumberFormat="1" applyFont="1" applyFill="1" applyBorder="1" applyAlignment="1" applyProtection="1">
      <alignment horizontal="left" vertical="center" wrapText="1"/>
    </xf>
    <xf numFmtId="0" fontId="14" fillId="0" borderId="2" xfId="0" quotePrefix="1" applyNumberFormat="1" applyFont="1" applyFill="1" applyBorder="1" applyAlignment="1" applyProtection="1">
      <alignment horizontal="left" vertical="center" wrapText="1"/>
    </xf>
    <xf numFmtId="0" fontId="14" fillId="0" borderId="4" xfId="0" quotePrefix="1" applyNumberFormat="1" applyFont="1" applyFill="1" applyBorder="1" applyAlignment="1" applyProtection="1">
      <alignment horizontal="left" vertical="center" wrapText="1"/>
    </xf>
    <xf numFmtId="0" fontId="9" fillId="0" borderId="0" xfId="0" applyNumberFormat="1" applyFont="1" applyFill="1" applyBorder="1" applyAlignment="1" applyProtection="1">
      <alignment vertical="center" wrapText="1"/>
    </xf>
    <xf numFmtId="0" fontId="24" fillId="3" borderId="1" xfId="0" applyNumberFormat="1" applyFont="1" applyFill="1" applyBorder="1" applyAlignment="1" applyProtection="1">
      <alignment horizontal="center" vertical="center" wrapText="1"/>
    </xf>
    <xf numFmtId="0" fontId="24" fillId="3" borderId="2" xfId="0" applyNumberFormat="1" applyFont="1" applyFill="1" applyBorder="1" applyAlignment="1" applyProtection="1">
      <alignment horizontal="center" vertical="center" wrapText="1"/>
    </xf>
    <xf numFmtId="0" fontId="24" fillId="3" borderId="4" xfId="0" applyNumberFormat="1" applyFont="1" applyFill="1" applyBorder="1" applyAlignment="1" applyProtection="1">
      <alignment horizontal="center" vertical="center" wrapText="1"/>
    </xf>
    <xf numFmtId="0" fontId="14" fillId="0" borderId="1" xfId="0" applyNumberFormat="1" applyFont="1" applyFill="1" applyBorder="1" applyAlignment="1" applyProtection="1">
      <alignment horizontal="left" vertical="center" wrapText="1"/>
    </xf>
    <xf numFmtId="0" fontId="14" fillId="0" borderId="2" xfId="0" applyNumberFormat="1" applyFont="1" applyFill="1" applyBorder="1" applyAlignment="1" applyProtection="1">
      <alignment horizontal="left" vertical="center" wrapText="1"/>
    </xf>
    <xf numFmtId="0" fontId="14" fillId="0" borderId="4" xfId="0" applyNumberFormat="1" applyFont="1" applyFill="1" applyBorder="1" applyAlignment="1" applyProtection="1">
      <alignment horizontal="left" vertical="center" wrapText="1"/>
    </xf>
    <xf numFmtId="0" fontId="14" fillId="0" borderId="1" xfId="0" quotePrefix="1" applyFont="1" applyFill="1" applyBorder="1" applyAlignment="1">
      <alignment horizontal="left" vertical="center"/>
    </xf>
    <xf numFmtId="0" fontId="14" fillId="0" borderId="2" xfId="0" quotePrefix="1" applyFont="1" applyFill="1" applyBorder="1" applyAlignment="1">
      <alignment horizontal="left" vertical="center"/>
    </xf>
    <xf numFmtId="0" fontId="14" fillId="0" borderId="4" xfId="0" quotePrefix="1" applyFont="1" applyFill="1" applyBorder="1" applyAlignment="1">
      <alignment horizontal="left" vertical="center"/>
    </xf>
    <xf numFmtId="0" fontId="14" fillId="0" borderId="1" xfId="0" quotePrefix="1" applyFont="1" applyBorder="1" applyAlignment="1">
      <alignment horizontal="left" vertical="center"/>
    </xf>
    <xf numFmtId="0" fontId="14" fillId="0" borderId="2" xfId="0" quotePrefix="1" applyFont="1" applyBorder="1" applyAlignment="1">
      <alignment horizontal="left" vertical="center"/>
    </xf>
    <xf numFmtId="0" fontId="14" fillId="0" borderId="4" xfId="0" quotePrefix="1" applyFont="1" applyBorder="1" applyAlignment="1">
      <alignment horizontal="left" vertical="center"/>
    </xf>
    <xf numFmtId="0" fontId="24" fillId="3" borderId="1" xfId="0" quotePrefix="1" applyNumberFormat="1" applyFont="1" applyFill="1" applyBorder="1" applyAlignment="1" applyProtection="1">
      <alignment horizontal="center" vertical="center" wrapText="1"/>
    </xf>
    <xf numFmtId="0" fontId="24" fillId="3" borderId="2" xfId="0" quotePrefix="1" applyNumberFormat="1" applyFont="1" applyFill="1" applyBorder="1" applyAlignment="1" applyProtection="1">
      <alignment horizontal="center" vertical="center" wrapText="1"/>
    </xf>
    <xf numFmtId="0" fontId="24" fillId="3" borderId="4" xfId="0" quotePrefix="1" applyNumberFormat="1" applyFont="1" applyFill="1" applyBorder="1" applyAlignment="1" applyProtection="1">
      <alignment horizontal="center" vertical="center" wrapText="1"/>
    </xf>
    <xf numFmtId="0" fontId="2" fillId="4" borderId="1" xfId="0" quotePrefix="1" applyFont="1" applyFill="1" applyBorder="1" applyAlignment="1">
      <alignment horizontal="center" wrapText="1"/>
    </xf>
    <xf numFmtId="0" fontId="2" fillId="4" borderId="2" xfId="0" quotePrefix="1" applyFont="1" applyFill="1" applyBorder="1" applyAlignment="1">
      <alignment horizontal="center" wrapText="1"/>
    </xf>
    <xf numFmtId="0" fontId="2" fillId="4" borderId="4" xfId="0" quotePrefix="1" applyFont="1" applyFill="1" applyBorder="1" applyAlignment="1">
      <alignment horizontal="center" wrapText="1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2" fillId="4" borderId="4" xfId="0" applyNumberFormat="1" applyFont="1" applyFill="1" applyBorder="1" applyAlignment="1" applyProtection="1">
      <alignment horizontal="center" vertical="center" wrapText="1"/>
    </xf>
    <xf numFmtId="0" fontId="24" fillId="3" borderId="1" xfId="0" applyFont="1" applyFill="1" applyBorder="1" applyAlignment="1">
      <alignment horizontal="center" vertical="center"/>
    </xf>
    <xf numFmtId="0" fontId="24" fillId="3" borderId="2" xfId="0" applyFont="1" applyFill="1" applyBorder="1" applyAlignment="1">
      <alignment horizontal="center" vertical="center"/>
    </xf>
    <xf numFmtId="0" fontId="24" fillId="3" borderId="4" xfId="0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 applyProtection="1">
      <alignment horizontal="left" vertical="center" wrapText="1"/>
    </xf>
    <xf numFmtId="0" fontId="8" fillId="0" borderId="2" xfId="0" applyNumberFormat="1" applyFont="1" applyFill="1" applyBorder="1" applyAlignment="1" applyProtection="1">
      <alignment horizontal="left" vertical="center" wrapText="1"/>
    </xf>
    <xf numFmtId="0" fontId="6" fillId="0" borderId="2" xfId="0" applyNumberFormat="1" applyFont="1" applyFill="1" applyBorder="1" applyAlignment="1" applyProtection="1">
      <alignment vertical="center" wrapText="1"/>
    </xf>
    <xf numFmtId="0" fontId="8" fillId="3" borderId="1" xfId="0" quotePrefix="1" applyNumberFormat="1" applyFont="1" applyFill="1" applyBorder="1" applyAlignment="1" applyProtection="1">
      <alignment horizontal="left" vertical="center" wrapText="1"/>
    </xf>
    <xf numFmtId="0" fontId="6" fillId="3" borderId="2" xfId="0" applyNumberFormat="1" applyFont="1" applyFill="1" applyBorder="1" applyAlignment="1" applyProtection="1">
      <alignment vertical="center" wrapText="1"/>
    </xf>
    <xf numFmtId="0" fontId="4" fillId="7" borderId="0" xfId="0" applyNumberFormat="1" applyFont="1" applyFill="1" applyBorder="1" applyAlignment="1" applyProtection="1">
      <alignment horizontal="center" vertical="center" wrapText="1"/>
    </xf>
    <xf numFmtId="0" fontId="10" fillId="7" borderId="0" xfId="0" applyFont="1" applyFill="1" applyAlignment="1">
      <alignment vertical="center" wrapText="1"/>
    </xf>
  </cellXfs>
  <cellStyles count="2">
    <cellStyle name="Normal" xfId="0" builtinId="0"/>
    <cellStyle name="Obično_List5" xfId="1" xr:uid="{945F35DF-1962-4701-AD13-261161DB18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7"/>
  <sheetViews>
    <sheetView tabSelected="1" zoomScale="93" zoomScaleNormal="93" workbookViewId="0">
      <selection activeCell="B7" sqref="B7:I7"/>
    </sheetView>
  </sheetViews>
  <sheetFormatPr defaultRowHeight="15" x14ac:dyDescent="0.25"/>
  <cols>
    <col min="2" max="2" width="8.42578125" customWidth="1"/>
    <col min="3" max="3" width="10.28515625" customWidth="1"/>
    <col min="4" max="4" width="11.5703125" customWidth="1"/>
    <col min="5" max="5" width="56.7109375" customWidth="1"/>
    <col min="6" max="6" width="13.5703125" customWidth="1"/>
    <col min="7" max="7" width="13.42578125" customWidth="1"/>
    <col min="8" max="8" width="12.85546875" customWidth="1"/>
    <col min="9" max="9" width="13.5703125" customWidth="1"/>
    <col min="10" max="10" width="14.85546875" customWidth="1"/>
    <col min="11" max="11" width="13" customWidth="1"/>
    <col min="12" max="12" width="10" bestFit="1" customWidth="1"/>
    <col min="14" max="14" width="10.7109375" bestFit="1" customWidth="1"/>
  </cols>
  <sheetData>
    <row r="1" spans="1:9" x14ac:dyDescent="0.25">
      <c r="B1" t="s">
        <v>87</v>
      </c>
    </row>
    <row r="2" spans="1:9" x14ac:dyDescent="0.25">
      <c r="B2" t="s">
        <v>88</v>
      </c>
    </row>
    <row r="3" spans="1:9" x14ac:dyDescent="0.25">
      <c r="B3" t="s">
        <v>57</v>
      </c>
    </row>
    <row r="6" spans="1:9" x14ac:dyDescent="0.25">
      <c r="C6" t="s">
        <v>89</v>
      </c>
    </row>
    <row r="7" spans="1:9" ht="48" customHeight="1" x14ac:dyDescent="0.25">
      <c r="B7" s="178"/>
      <c r="C7" s="178"/>
      <c r="D7" s="178"/>
      <c r="E7" s="178"/>
      <c r="F7" s="178"/>
      <c r="G7" s="178"/>
      <c r="H7" s="178"/>
      <c r="I7" s="178"/>
    </row>
    <row r="8" spans="1:9" ht="15.75" x14ac:dyDescent="0.25">
      <c r="B8" s="41"/>
      <c r="C8" s="41"/>
      <c r="D8" s="41"/>
      <c r="E8" s="112"/>
      <c r="F8" s="41"/>
      <c r="G8" s="41"/>
      <c r="H8" s="41"/>
      <c r="I8" s="41"/>
    </row>
    <row r="9" spans="1:9" ht="15.75" x14ac:dyDescent="0.25">
      <c r="B9" s="180" t="s">
        <v>114</v>
      </c>
      <c r="C9" s="180"/>
      <c r="D9" s="180"/>
      <c r="E9" s="180"/>
      <c r="F9" s="180"/>
      <c r="G9" s="180"/>
      <c r="H9" s="180"/>
      <c r="I9" s="180"/>
    </row>
    <row r="10" spans="1:9" ht="18" customHeight="1" x14ac:dyDescent="0.25">
      <c r="B10" s="1"/>
      <c r="C10" s="1"/>
      <c r="D10" s="1"/>
      <c r="E10" s="1"/>
      <c r="F10" s="1"/>
      <c r="G10" s="1"/>
      <c r="H10" s="1"/>
      <c r="I10" s="1"/>
    </row>
    <row r="11" spans="1:9" ht="15.75" x14ac:dyDescent="0.25">
      <c r="B11" s="180" t="s">
        <v>16</v>
      </c>
      <c r="C11" s="180"/>
      <c r="D11" s="180"/>
      <c r="E11" s="180"/>
      <c r="F11" s="180"/>
      <c r="G11" s="180"/>
      <c r="H11" s="180"/>
      <c r="I11" s="186"/>
    </row>
    <row r="12" spans="1:9" ht="18" customHeight="1" x14ac:dyDescent="0.25">
      <c r="B12" s="180" t="s">
        <v>20</v>
      </c>
      <c r="C12" s="181"/>
      <c r="D12" s="181"/>
      <c r="E12" s="181"/>
      <c r="F12" s="181"/>
      <c r="G12" s="181"/>
      <c r="H12" s="181"/>
      <c r="I12" s="181"/>
    </row>
    <row r="13" spans="1:9" ht="46.9" customHeight="1" x14ac:dyDescent="0.25">
      <c r="B13" s="65"/>
      <c r="C13" s="66"/>
      <c r="D13" s="66"/>
      <c r="E13" s="67"/>
      <c r="F13" s="62" t="s">
        <v>90</v>
      </c>
      <c r="G13" s="138" t="s">
        <v>101</v>
      </c>
      <c r="H13" s="62" t="s">
        <v>103</v>
      </c>
      <c r="I13" s="62" t="s">
        <v>104</v>
      </c>
    </row>
    <row r="14" spans="1:9" x14ac:dyDescent="0.25">
      <c r="B14" s="202">
        <v>1</v>
      </c>
      <c r="C14" s="203"/>
      <c r="D14" s="203"/>
      <c r="E14" s="204"/>
      <c r="F14" s="68">
        <v>2</v>
      </c>
      <c r="G14" s="68">
        <v>3</v>
      </c>
      <c r="H14" s="68">
        <v>4</v>
      </c>
      <c r="I14" s="68">
        <v>5</v>
      </c>
    </row>
    <row r="15" spans="1:9" s="74" customFormat="1" ht="15.75" x14ac:dyDescent="0.25">
      <c r="A15"/>
      <c r="B15" s="187" t="s">
        <v>65</v>
      </c>
      <c r="C15" s="188"/>
      <c r="D15" s="188"/>
      <c r="E15" s="189"/>
      <c r="F15" s="105">
        <v>600000</v>
      </c>
      <c r="G15" s="105">
        <f>G16+G17</f>
        <v>44700</v>
      </c>
      <c r="H15" s="105">
        <f>G15/F15*100</f>
        <v>7.4499999999999993</v>
      </c>
      <c r="I15" s="105">
        <f>G15+F15</f>
        <v>644700</v>
      </c>
    </row>
    <row r="16" spans="1:9" s="15" customFormat="1" x14ac:dyDescent="0.25">
      <c r="A16"/>
      <c r="B16" s="190" t="s">
        <v>66</v>
      </c>
      <c r="C16" s="191"/>
      <c r="D16" s="191"/>
      <c r="E16" s="192"/>
      <c r="F16" s="39">
        <v>600000</v>
      </c>
      <c r="G16" s="39">
        <v>44700</v>
      </c>
      <c r="H16" s="139">
        <f t="shared" ref="H16:H19" si="0">G16/F16*100</f>
        <v>7.4499999999999993</v>
      </c>
      <c r="I16" s="139">
        <f>F16+G16</f>
        <v>644700</v>
      </c>
    </row>
    <row r="17" spans="1:9" s="15" customFormat="1" x14ac:dyDescent="0.25">
      <c r="A17"/>
      <c r="B17" s="193" t="s">
        <v>67</v>
      </c>
      <c r="C17" s="194"/>
      <c r="D17" s="194"/>
      <c r="E17" s="195"/>
      <c r="F17" s="39">
        <v>0</v>
      </c>
      <c r="G17" s="39">
        <v>0</v>
      </c>
      <c r="H17" s="139">
        <v>0</v>
      </c>
      <c r="I17" s="139">
        <f t="shared" ref="I17:I21" si="1">F17+G17</f>
        <v>0</v>
      </c>
    </row>
    <row r="18" spans="1:9" s="74" customFormat="1" ht="15.75" x14ac:dyDescent="0.25">
      <c r="A18"/>
      <c r="B18" s="208" t="s">
        <v>78</v>
      </c>
      <c r="C18" s="209"/>
      <c r="D18" s="209"/>
      <c r="E18" s="210"/>
      <c r="F18" s="105">
        <v>600000</v>
      </c>
      <c r="G18" s="105">
        <f>G19+G20</f>
        <v>44700</v>
      </c>
      <c r="H18" s="105">
        <f t="shared" ref="H18" si="2">G18/F18*100</f>
        <v>7.4499999999999993</v>
      </c>
      <c r="I18" s="139">
        <f t="shared" si="1"/>
        <v>644700</v>
      </c>
    </row>
    <row r="19" spans="1:9" s="15" customFormat="1" x14ac:dyDescent="0.25">
      <c r="A19"/>
      <c r="B19" s="183" t="s">
        <v>68</v>
      </c>
      <c r="C19" s="184"/>
      <c r="D19" s="184"/>
      <c r="E19" s="185"/>
      <c r="F19" s="39">
        <v>598500</v>
      </c>
      <c r="G19" s="39">
        <v>43275</v>
      </c>
      <c r="H19" s="139">
        <f t="shared" si="0"/>
        <v>7.2305764411027571</v>
      </c>
      <c r="I19" s="139">
        <f t="shared" si="1"/>
        <v>641775</v>
      </c>
    </row>
    <row r="20" spans="1:9" s="15" customFormat="1" x14ac:dyDescent="0.25">
      <c r="A20"/>
      <c r="B20" s="196" t="s">
        <v>69</v>
      </c>
      <c r="C20" s="197"/>
      <c r="D20" s="197"/>
      <c r="E20" s="198"/>
      <c r="F20" s="40">
        <v>1500</v>
      </c>
      <c r="G20" s="40">
        <v>1425</v>
      </c>
      <c r="H20" s="139">
        <f>G20/F20*100</f>
        <v>95</v>
      </c>
      <c r="I20" s="139">
        <f t="shared" si="1"/>
        <v>2925</v>
      </c>
    </row>
    <row r="21" spans="1:9" s="74" customFormat="1" ht="15.75" x14ac:dyDescent="0.25">
      <c r="A21"/>
      <c r="B21" s="199" t="s">
        <v>70</v>
      </c>
      <c r="C21" s="200"/>
      <c r="D21" s="200"/>
      <c r="E21" s="201"/>
      <c r="F21" s="21">
        <f>SUM(F15-F18)</f>
        <v>0</v>
      </c>
      <c r="G21" s="21">
        <f>SUM(G15-G18)</f>
        <v>0</v>
      </c>
      <c r="H21" s="105">
        <v>0</v>
      </c>
      <c r="I21" s="139">
        <f t="shared" si="1"/>
        <v>0</v>
      </c>
    </row>
    <row r="22" spans="1:9" ht="18" customHeight="1" x14ac:dyDescent="0.25">
      <c r="B22" s="180" t="s">
        <v>21</v>
      </c>
      <c r="C22" s="181"/>
      <c r="D22" s="181"/>
      <c r="E22" s="181"/>
      <c r="F22" s="181"/>
      <c r="G22" s="181"/>
      <c r="H22" s="181"/>
      <c r="I22" s="181"/>
    </row>
    <row r="23" spans="1:9" ht="25.5" x14ac:dyDescent="0.25">
      <c r="B23" s="65"/>
      <c r="C23" s="66"/>
      <c r="D23" s="66"/>
      <c r="E23" s="67"/>
      <c r="F23" s="62" t="s">
        <v>90</v>
      </c>
      <c r="G23" s="138" t="s">
        <v>101</v>
      </c>
      <c r="H23" s="62" t="s">
        <v>103</v>
      </c>
      <c r="I23" s="62" t="s">
        <v>104</v>
      </c>
    </row>
    <row r="24" spans="1:9" x14ac:dyDescent="0.25">
      <c r="B24" s="205">
        <v>1</v>
      </c>
      <c r="C24" s="206"/>
      <c r="D24" s="206"/>
      <c r="E24" s="207"/>
      <c r="F24" s="69">
        <v>2</v>
      </c>
      <c r="G24" s="69">
        <v>3</v>
      </c>
      <c r="H24" s="69">
        <v>4</v>
      </c>
      <c r="I24" s="69">
        <v>5</v>
      </c>
    </row>
    <row r="25" spans="1:9" ht="15.75" customHeight="1" x14ac:dyDescent="0.25">
      <c r="B25" s="211" t="s">
        <v>2</v>
      </c>
      <c r="C25" s="212"/>
      <c r="D25" s="212"/>
      <c r="E25" s="212"/>
      <c r="F25" s="22">
        <v>0</v>
      </c>
      <c r="G25" s="22">
        <v>0</v>
      </c>
      <c r="H25" s="22">
        <v>0</v>
      </c>
      <c r="I25" s="22">
        <v>0</v>
      </c>
    </row>
    <row r="26" spans="1:9" x14ac:dyDescent="0.25">
      <c r="B26" s="211" t="s">
        <v>3</v>
      </c>
      <c r="C26" s="213"/>
      <c r="D26" s="213"/>
      <c r="E26" s="213"/>
      <c r="F26" s="22">
        <v>0</v>
      </c>
      <c r="G26" s="22">
        <v>0</v>
      </c>
      <c r="H26" s="22">
        <v>0</v>
      </c>
      <c r="I26" s="22">
        <v>0</v>
      </c>
    </row>
    <row r="27" spans="1:9" x14ac:dyDescent="0.25">
      <c r="B27" s="214" t="s">
        <v>4</v>
      </c>
      <c r="C27" s="215"/>
      <c r="D27" s="215"/>
      <c r="E27" s="215"/>
      <c r="F27" s="21">
        <v>0</v>
      </c>
      <c r="G27" s="21">
        <v>0</v>
      </c>
      <c r="H27" s="21">
        <v>0</v>
      </c>
      <c r="I27" s="21">
        <v>0</v>
      </c>
    </row>
    <row r="28" spans="1:9" ht="18" x14ac:dyDescent="0.25">
      <c r="B28" s="6"/>
      <c r="C28" s="7"/>
      <c r="D28" s="7"/>
      <c r="E28" s="7"/>
      <c r="F28" s="8"/>
      <c r="G28" s="8"/>
      <c r="H28" s="8"/>
      <c r="I28" s="8"/>
    </row>
    <row r="29" spans="1:9" ht="15.75" x14ac:dyDescent="0.25">
      <c r="B29" s="180" t="s">
        <v>5</v>
      </c>
      <c r="C29" s="181"/>
      <c r="D29" s="181"/>
      <c r="E29" s="181"/>
      <c r="F29" s="181"/>
      <c r="G29" s="181"/>
      <c r="H29" s="181"/>
      <c r="I29" s="181"/>
    </row>
    <row r="30" spans="1:9" ht="15.75" x14ac:dyDescent="0.25">
      <c r="B30" s="180" t="s">
        <v>0</v>
      </c>
      <c r="C30" s="182"/>
      <c r="D30" s="182"/>
      <c r="E30" s="182"/>
      <c r="F30" s="182"/>
      <c r="G30" s="182"/>
      <c r="H30" s="182"/>
      <c r="I30" s="182"/>
    </row>
    <row r="31" spans="1:9" ht="27" customHeight="1" x14ac:dyDescent="0.25">
      <c r="B31" s="62" t="s">
        <v>6</v>
      </c>
      <c r="C31" s="64" t="s">
        <v>72</v>
      </c>
      <c r="D31" s="61" t="s">
        <v>63</v>
      </c>
      <c r="E31" s="61" t="s">
        <v>75</v>
      </c>
      <c r="F31" s="62" t="s">
        <v>90</v>
      </c>
      <c r="G31" s="138" t="s">
        <v>101</v>
      </c>
      <c r="H31" s="62" t="s">
        <v>103</v>
      </c>
      <c r="I31" s="62" t="s">
        <v>102</v>
      </c>
    </row>
    <row r="32" spans="1:9" x14ac:dyDescent="0.25">
      <c r="B32" s="205">
        <v>1</v>
      </c>
      <c r="C32" s="206"/>
      <c r="D32" s="206"/>
      <c r="E32" s="207"/>
      <c r="F32" s="136">
        <v>2</v>
      </c>
      <c r="G32" s="68">
        <v>3</v>
      </c>
      <c r="H32" s="68">
        <v>4</v>
      </c>
      <c r="I32" s="68">
        <v>5</v>
      </c>
    </row>
    <row r="33" spans="1:9" x14ac:dyDescent="0.25">
      <c r="B33" s="134"/>
      <c r="C33" s="135"/>
      <c r="D33" s="135"/>
      <c r="E33" s="110" t="s">
        <v>107</v>
      </c>
      <c r="F33" s="156">
        <v>600000</v>
      </c>
      <c r="G33" s="156">
        <v>44700</v>
      </c>
      <c r="H33" s="157">
        <f t="shared" ref="H33" si="3">G33/F33*100</f>
        <v>7.4499999999999993</v>
      </c>
      <c r="I33" s="156">
        <f t="shared" ref="I33" si="4">F33+G33</f>
        <v>644700</v>
      </c>
    </row>
    <row r="34" spans="1:9" s="15" customFormat="1" x14ac:dyDescent="0.25">
      <c r="A34"/>
      <c r="B34" s="50">
        <v>6</v>
      </c>
      <c r="C34" s="19"/>
      <c r="D34" s="19"/>
      <c r="E34" s="50" t="s">
        <v>0</v>
      </c>
      <c r="F34" s="20">
        <v>600000</v>
      </c>
      <c r="G34" s="20">
        <f>G33</f>
        <v>44700</v>
      </c>
      <c r="H34" s="20">
        <f>G34/F34*100</f>
        <v>7.4499999999999993</v>
      </c>
      <c r="I34" s="151">
        <f>I36+I39+I42+I45</f>
        <v>644700</v>
      </c>
    </row>
    <row r="35" spans="1:9" s="15" customFormat="1" x14ac:dyDescent="0.25">
      <c r="A35"/>
      <c r="B35" s="50"/>
      <c r="C35" s="54">
        <v>64</v>
      </c>
      <c r="D35" s="121">
        <v>642</v>
      </c>
      <c r="E35" s="54" t="s">
        <v>97</v>
      </c>
      <c r="F35" s="78">
        <v>800</v>
      </c>
      <c r="G35" s="78">
        <v>0</v>
      </c>
      <c r="H35" s="150">
        <f t="shared" ref="H35:H46" si="5">G35/F35*100</f>
        <v>0</v>
      </c>
      <c r="I35" s="78">
        <f>F35+G35</f>
        <v>800</v>
      </c>
    </row>
    <row r="36" spans="1:9" s="15" customFormat="1" x14ac:dyDescent="0.25">
      <c r="A36"/>
      <c r="B36" s="50"/>
      <c r="C36" s="85">
        <v>642</v>
      </c>
      <c r="D36" s="124">
        <v>6422</v>
      </c>
      <c r="E36" s="85" t="s">
        <v>98</v>
      </c>
      <c r="F36" s="80">
        <v>800</v>
      </c>
      <c r="G36" s="80">
        <v>0</v>
      </c>
      <c r="H36" s="149">
        <f t="shared" si="5"/>
        <v>0</v>
      </c>
      <c r="I36" s="80">
        <f t="shared" ref="I36:I46" si="6">F36+G36</f>
        <v>800</v>
      </c>
    </row>
    <row r="37" spans="1:9" s="15" customFormat="1" x14ac:dyDescent="0.25">
      <c r="A37"/>
      <c r="B37" s="127"/>
      <c r="C37" s="128"/>
      <c r="D37" s="129"/>
      <c r="E37" s="130" t="s">
        <v>99</v>
      </c>
      <c r="F37" s="155">
        <v>800</v>
      </c>
      <c r="G37" s="155">
        <v>0</v>
      </c>
      <c r="H37" s="84">
        <f t="shared" si="5"/>
        <v>0</v>
      </c>
      <c r="I37" s="155">
        <f t="shared" si="6"/>
        <v>800</v>
      </c>
    </row>
    <row r="38" spans="1:9" s="14" customFormat="1" ht="20.25" customHeight="1" x14ac:dyDescent="0.25">
      <c r="A38"/>
      <c r="B38" s="77"/>
      <c r="C38" s="77">
        <v>65</v>
      </c>
      <c r="D38" s="122">
        <v>652</v>
      </c>
      <c r="E38" s="55" t="s">
        <v>24</v>
      </c>
      <c r="F38" s="78">
        <f>F39</f>
        <v>65800</v>
      </c>
      <c r="G38" s="78">
        <v>0</v>
      </c>
      <c r="H38" s="150">
        <f t="shared" si="5"/>
        <v>0</v>
      </c>
      <c r="I38" s="78">
        <f t="shared" si="6"/>
        <v>65800</v>
      </c>
    </row>
    <row r="39" spans="1:9" s="15" customFormat="1" x14ac:dyDescent="0.25">
      <c r="A39"/>
      <c r="B39" s="79"/>
      <c r="C39" s="79">
        <v>652</v>
      </c>
      <c r="D39" s="120">
        <v>6526</v>
      </c>
      <c r="E39" s="79" t="s">
        <v>58</v>
      </c>
      <c r="F39" s="80">
        <v>65800</v>
      </c>
      <c r="G39" s="80">
        <v>0</v>
      </c>
      <c r="H39" s="149">
        <f t="shared" si="5"/>
        <v>0</v>
      </c>
      <c r="I39" s="80">
        <f t="shared" si="6"/>
        <v>65800</v>
      </c>
    </row>
    <row r="40" spans="1:9" s="24" customFormat="1" x14ac:dyDescent="0.25">
      <c r="A40"/>
      <c r="B40" s="81"/>
      <c r="C40" s="81"/>
      <c r="D40" s="82"/>
      <c r="E40" s="83" t="s">
        <v>79</v>
      </c>
      <c r="F40" s="84">
        <f>F39</f>
        <v>65800</v>
      </c>
      <c r="G40" s="84">
        <v>0</v>
      </c>
      <c r="H40" s="84">
        <f t="shared" si="5"/>
        <v>0</v>
      </c>
      <c r="I40" s="155">
        <f t="shared" si="6"/>
        <v>65800</v>
      </c>
    </row>
    <row r="41" spans="1:9" s="14" customFormat="1" x14ac:dyDescent="0.25">
      <c r="A41"/>
      <c r="B41" s="77"/>
      <c r="C41" s="77">
        <v>67</v>
      </c>
      <c r="D41" s="122">
        <v>671</v>
      </c>
      <c r="E41" s="54" t="s">
        <v>77</v>
      </c>
      <c r="F41" s="78">
        <v>531500</v>
      </c>
      <c r="G41" s="78">
        <f>G42</f>
        <v>44700</v>
      </c>
      <c r="H41" s="150">
        <f t="shared" si="5"/>
        <v>8.410159924741297</v>
      </c>
      <c r="I41" s="78">
        <f t="shared" si="6"/>
        <v>576200</v>
      </c>
    </row>
    <row r="42" spans="1:9" s="15" customFormat="1" ht="15" customHeight="1" x14ac:dyDescent="0.25">
      <c r="A42"/>
      <c r="B42" s="79"/>
      <c r="C42" s="79">
        <v>671</v>
      </c>
      <c r="D42" s="120">
        <v>6711</v>
      </c>
      <c r="E42" s="85" t="s">
        <v>59</v>
      </c>
      <c r="F42" s="80">
        <f t="shared" ref="F42:F46" si="7">F41</f>
        <v>531500</v>
      </c>
      <c r="G42" s="80">
        <v>44700</v>
      </c>
      <c r="H42" s="149">
        <f t="shared" si="5"/>
        <v>8.410159924741297</v>
      </c>
      <c r="I42" s="80">
        <f t="shared" si="6"/>
        <v>576200</v>
      </c>
    </row>
    <row r="43" spans="1:9" s="25" customFormat="1" x14ac:dyDescent="0.25">
      <c r="A43"/>
      <c r="B43" s="81"/>
      <c r="C43" s="82"/>
      <c r="D43" s="82"/>
      <c r="E43" s="83" t="s">
        <v>50</v>
      </c>
      <c r="F43" s="84">
        <f t="shared" ref="F43" si="8">F42</f>
        <v>531500</v>
      </c>
      <c r="G43" s="84">
        <v>0</v>
      </c>
      <c r="H43" s="84">
        <f t="shared" si="5"/>
        <v>0</v>
      </c>
      <c r="I43" s="155">
        <f t="shared" si="6"/>
        <v>531500</v>
      </c>
    </row>
    <row r="44" spans="1:9" ht="15.75" customHeight="1" x14ac:dyDescent="0.25">
      <c r="B44" s="75"/>
      <c r="C44" s="131">
        <v>68</v>
      </c>
      <c r="D44" s="123">
        <v>683</v>
      </c>
      <c r="E44" s="76" t="s">
        <v>80</v>
      </c>
      <c r="F44" s="78">
        <v>1900</v>
      </c>
      <c r="G44" s="92">
        <v>0</v>
      </c>
      <c r="H44" s="150">
        <f t="shared" si="5"/>
        <v>0</v>
      </c>
      <c r="I44" s="78">
        <f t="shared" si="6"/>
        <v>1900</v>
      </c>
    </row>
    <row r="45" spans="1:9" x14ac:dyDescent="0.25">
      <c r="B45" s="75"/>
      <c r="C45" s="132">
        <v>683</v>
      </c>
      <c r="D45" s="75">
        <v>6831</v>
      </c>
      <c r="E45" s="75" t="s">
        <v>80</v>
      </c>
      <c r="F45" s="80">
        <f t="shared" si="7"/>
        <v>1900</v>
      </c>
      <c r="G45" s="93">
        <v>0</v>
      </c>
      <c r="H45" s="149">
        <f t="shared" si="5"/>
        <v>0</v>
      </c>
      <c r="I45" s="80">
        <f t="shared" si="6"/>
        <v>1900</v>
      </c>
    </row>
    <row r="46" spans="1:9" x14ac:dyDescent="0.25">
      <c r="B46" s="86"/>
      <c r="C46" s="133"/>
      <c r="D46" s="88"/>
      <c r="E46" s="87" t="s">
        <v>80</v>
      </c>
      <c r="F46" s="155">
        <f t="shared" si="7"/>
        <v>1900</v>
      </c>
      <c r="G46" s="94">
        <v>0</v>
      </c>
      <c r="H46" s="84">
        <f t="shared" si="5"/>
        <v>0</v>
      </c>
      <c r="I46" s="155">
        <f t="shared" si="6"/>
        <v>1900</v>
      </c>
    </row>
    <row r="47" spans="1:9" x14ac:dyDescent="0.25">
      <c r="B47" s="89"/>
      <c r="C47" s="89"/>
      <c r="D47" s="90"/>
      <c r="E47" s="91"/>
      <c r="F47" s="91"/>
      <c r="G47" s="91"/>
      <c r="H47" s="91"/>
      <c r="I47" s="91"/>
    </row>
    <row r="48" spans="1:9" ht="15.75" x14ac:dyDescent="0.25">
      <c r="B48" s="180" t="s">
        <v>9</v>
      </c>
      <c r="C48" s="182"/>
      <c r="D48" s="182"/>
      <c r="E48" s="182"/>
      <c r="F48" s="182"/>
      <c r="G48" s="182"/>
      <c r="H48" s="182"/>
      <c r="I48" s="182"/>
    </row>
    <row r="49" spans="1:14" ht="25.5" x14ac:dyDescent="0.25">
      <c r="B49" s="62"/>
      <c r="C49" s="63" t="s">
        <v>72</v>
      </c>
      <c r="D49" s="61" t="s">
        <v>64</v>
      </c>
      <c r="E49" s="61" t="s">
        <v>76</v>
      </c>
      <c r="F49" s="62" t="s">
        <v>90</v>
      </c>
      <c r="G49" s="138" t="s">
        <v>101</v>
      </c>
      <c r="H49" s="62" t="s">
        <v>103</v>
      </c>
      <c r="I49" s="62" t="s">
        <v>102</v>
      </c>
    </row>
    <row r="50" spans="1:14" x14ac:dyDescent="0.25">
      <c r="B50" s="205">
        <v>1</v>
      </c>
      <c r="C50" s="206"/>
      <c r="D50" s="206"/>
      <c r="E50" s="207"/>
      <c r="F50" s="136">
        <v>2</v>
      </c>
      <c r="G50" s="69">
        <v>3</v>
      </c>
      <c r="H50" s="69">
        <v>4</v>
      </c>
      <c r="I50" s="136">
        <v>4</v>
      </c>
    </row>
    <row r="51" spans="1:14" x14ac:dyDescent="0.25">
      <c r="B51" s="108"/>
      <c r="C51" s="109"/>
      <c r="D51" s="109"/>
      <c r="E51" s="110" t="s">
        <v>94</v>
      </c>
      <c r="F51" s="111">
        <f>F52+F99</f>
        <v>600000</v>
      </c>
      <c r="G51" s="111">
        <f>G52+G99</f>
        <v>44700</v>
      </c>
      <c r="H51" s="111">
        <f>G51/F51*100</f>
        <v>7.4499999999999993</v>
      </c>
      <c r="I51" s="111">
        <f>F51+G51</f>
        <v>644700</v>
      </c>
    </row>
    <row r="52" spans="1:14" s="15" customFormat="1" x14ac:dyDescent="0.25">
      <c r="A52"/>
      <c r="B52" s="50">
        <v>3</v>
      </c>
      <c r="C52" s="19"/>
      <c r="D52" s="19"/>
      <c r="E52" s="50" t="s">
        <v>9</v>
      </c>
      <c r="F52" s="20">
        <f>F53+F59+F95</f>
        <v>598500</v>
      </c>
      <c r="G52" s="20">
        <f>G53+G59+G95</f>
        <v>43275</v>
      </c>
      <c r="H52" s="139">
        <f t="shared" ref="H52:H111" si="9">G52/F52*100</f>
        <v>7.2305764411027571</v>
      </c>
      <c r="I52" s="147">
        <f t="shared" ref="I52:I111" si="10">F52+G52</f>
        <v>641775</v>
      </c>
      <c r="K52" s="49"/>
    </row>
    <row r="53" spans="1:14" s="14" customFormat="1" x14ac:dyDescent="0.25">
      <c r="A53"/>
      <c r="B53" s="2"/>
      <c r="C53" s="2">
        <v>31</v>
      </c>
      <c r="D53" s="2"/>
      <c r="E53" s="2" t="s">
        <v>10</v>
      </c>
      <c r="F53" s="18">
        <f>F54+F55+F56</f>
        <v>491800</v>
      </c>
      <c r="G53" s="18">
        <f>G54+G55+G56</f>
        <v>41775</v>
      </c>
      <c r="H53" s="139">
        <f t="shared" si="9"/>
        <v>8.4943066287108593</v>
      </c>
      <c r="I53" s="147">
        <f t="shared" si="10"/>
        <v>533575</v>
      </c>
      <c r="K53" s="125"/>
    </row>
    <row r="54" spans="1:14" s="15" customFormat="1" x14ac:dyDescent="0.25">
      <c r="A54"/>
      <c r="B54" s="3"/>
      <c r="C54" s="3">
        <v>311</v>
      </c>
      <c r="D54" s="3">
        <v>3111</v>
      </c>
      <c r="E54" s="3" t="s">
        <v>25</v>
      </c>
      <c r="F54" s="17">
        <v>411000</v>
      </c>
      <c r="G54" s="17">
        <v>36300</v>
      </c>
      <c r="H54" s="139">
        <f t="shared" si="9"/>
        <v>8.8321167883211675</v>
      </c>
      <c r="I54" s="146">
        <f t="shared" si="10"/>
        <v>447300</v>
      </c>
      <c r="K54" s="49"/>
    </row>
    <row r="55" spans="1:14" s="15" customFormat="1" ht="15.75" customHeight="1" x14ac:dyDescent="0.25">
      <c r="A55"/>
      <c r="B55" s="3"/>
      <c r="C55" s="3">
        <v>312</v>
      </c>
      <c r="D55" s="3">
        <v>3121</v>
      </c>
      <c r="E55" s="43" t="s">
        <v>26</v>
      </c>
      <c r="F55" s="17">
        <v>22000</v>
      </c>
      <c r="G55" s="17">
        <v>0</v>
      </c>
      <c r="H55" s="139">
        <f t="shared" si="9"/>
        <v>0</v>
      </c>
      <c r="I55" s="146">
        <f t="shared" si="10"/>
        <v>22000</v>
      </c>
    </row>
    <row r="56" spans="1:14" s="15" customFormat="1" x14ac:dyDescent="0.25">
      <c r="A56"/>
      <c r="B56" s="3"/>
      <c r="C56" s="3">
        <v>313</v>
      </c>
      <c r="D56" s="3">
        <v>3132</v>
      </c>
      <c r="E56" s="43" t="s">
        <v>27</v>
      </c>
      <c r="F56" s="17">
        <v>58800</v>
      </c>
      <c r="G56" s="17">
        <v>5475</v>
      </c>
      <c r="H56" s="139">
        <f t="shared" si="9"/>
        <v>9.3112244897959187</v>
      </c>
      <c r="I56" s="146">
        <f t="shared" si="10"/>
        <v>64275</v>
      </c>
    </row>
    <row r="57" spans="1:14" s="26" customFormat="1" x14ac:dyDescent="0.25">
      <c r="A57"/>
      <c r="B57" s="31"/>
      <c r="C57" s="56"/>
      <c r="D57" s="56"/>
      <c r="E57" s="83" t="s">
        <v>50</v>
      </c>
      <c r="F57" s="53">
        <v>489800</v>
      </c>
      <c r="G57" s="53">
        <v>41775</v>
      </c>
      <c r="H57" s="144">
        <f t="shared" si="9"/>
        <v>8.5289914250714585</v>
      </c>
      <c r="I57" s="148">
        <f t="shared" si="10"/>
        <v>531575</v>
      </c>
    </row>
    <row r="58" spans="1:14" s="26" customFormat="1" x14ac:dyDescent="0.25">
      <c r="A58"/>
      <c r="B58" s="31"/>
      <c r="C58" s="56"/>
      <c r="D58" s="82"/>
      <c r="E58" s="83" t="s">
        <v>79</v>
      </c>
      <c r="F58" s="53">
        <v>2000</v>
      </c>
      <c r="G58" s="53">
        <v>0</v>
      </c>
      <c r="H58" s="144">
        <f t="shared" si="9"/>
        <v>0</v>
      </c>
      <c r="I58" s="148">
        <f t="shared" si="10"/>
        <v>2000</v>
      </c>
      <c r="K58" s="119"/>
      <c r="N58" s="126"/>
    </row>
    <row r="59" spans="1:14" s="14" customFormat="1" x14ac:dyDescent="0.25">
      <c r="A59"/>
      <c r="B59" s="11"/>
      <c r="C59" s="11">
        <v>32</v>
      </c>
      <c r="D59" s="16"/>
      <c r="E59" s="11" t="s">
        <v>17</v>
      </c>
      <c r="F59" s="18">
        <f>F60+F65+F72+F82+F84</f>
        <v>106200</v>
      </c>
      <c r="G59" s="18">
        <f>G60+G65+G72+G82+G84</f>
        <v>1500</v>
      </c>
      <c r="H59" s="139">
        <f t="shared" si="9"/>
        <v>1.4124293785310735</v>
      </c>
      <c r="I59" s="147">
        <f t="shared" si="10"/>
        <v>107700</v>
      </c>
    </row>
    <row r="60" spans="1:14" s="14" customFormat="1" x14ac:dyDescent="0.25">
      <c r="A60"/>
      <c r="B60" s="11"/>
      <c r="C60" s="11">
        <v>321</v>
      </c>
      <c r="D60" s="71"/>
      <c r="E60" s="72" t="s">
        <v>28</v>
      </c>
      <c r="F60" s="18">
        <f>F61+F62+F63+F64</f>
        <v>11500</v>
      </c>
      <c r="G60" s="18">
        <f>G61+G62+G63+G64</f>
        <v>0</v>
      </c>
      <c r="H60" s="139">
        <f t="shared" si="9"/>
        <v>0</v>
      </c>
      <c r="I60" s="147">
        <f t="shared" si="10"/>
        <v>11500</v>
      </c>
      <c r="K60" s="125"/>
      <c r="L60" s="125"/>
    </row>
    <row r="61" spans="1:14" s="15" customFormat="1" x14ac:dyDescent="0.25">
      <c r="A61"/>
      <c r="B61" s="42"/>
      <c r="C61" s="42"/>
      <c r="D61" s="44">
        <v>3211</v>
      </c>
      <c r="E61" s="43" t="s">
        <v>82</v>
      </c>
      <c r="F61" s="17">
        <v>500</v>
      </c>
      <c r="G61" s="17">
        <v>0</v>
      </c>
      <c r="H61" s="143">
        <f t="shared" si="9"/>
        <v>0</v>
      </c>
      <c r="I61" s="146">
        <f t="shared" si="10"/>
        <v>500</v>
      </c>
      <c r="J61" s="114"/>
    </row>
    <row r="62" spans="1:14" s="15" customFormat="1" x14ac:dyDescent="0.25">
      <c r="A62"/>
      <c r="B62" s="42"/>
      <c r="C62" s="42"/>
      <c r="D62" s="44">
        <v>3212</v>
      </c>
      <c r="E62" s="43" t="s">
        <v>29</v>
      </c>
      <c r="F62" s="17">
        <v>9000</v>
      </c>
      <c r="G62" s="17">
        <v>0</v>
      </c>
      <c r="H62" s="143">
        <f t="shared" si="9"/>
        <v>0</v>
      </c>
      <c r="I62" s="146">
        <f t="shared" si="10"/>
        <v>9000</v>
      </c>
    </row>
    <row r="63" spans="1:14" s="15" customFormat="1" x14ac:dyDescent="0.25">
      <c r="A63"/>
      <c r="B63" s="42"/>
      <c r="C63" s="42"/>
      <c r="D63" s="44">
        <v>3213</v>
      </c>
      <c r="E63" s="43" t="s">
        <v>30</v>
      </c>
      <c r="F63" s="113">
        <v>1000</v>
      </c>
      <c r="G63" s="113">
        <v>0</v>
      </c>
      <c r="H63" s="143">
        <f t="shared" si="9"/>
        <v>0</v>
      </c>
      <c r="I63" s="146">
        <f t="shared" si="10"/>
        <v>1000</v>
      </c>
    </row>
    <row r="64" spans="1:14" s="15" customFormat="1" ht="25.5" x14ac:dyDescent="0.25">
      <c r="A64"/>
      <c r="B64" s="42"/>
      <c r="C64" s="42"/>
      <c r="D64" s="44">
        <v>3214</v>
      </c>
      <c r="E64" s="43" t="s">
        <v>96</v>
      </c>
      <c r="F64" s="113">
        <v>1000</v>
      </c>
      <c r="G64" s="113">
        <v>0</v>
      </c>
      <c r="H64" s="143">
        <f t="shared" si="9"/>
        <v>0</v>
      </c>
      <c r="I64" s="146">
        <f t="shared" si="10"/>
        <v>1000</v>
      </c>
      <c r="J64" s="118"/>
    </row>
    <row r="65" spans="1:19" s="14" customFormat="1" x14ac:dyDescent="0.25">
      <c r="A65"/>
      <c r="B65" s="11"/>
      <c r="C65" s="11">
        <v>322</v>
      </c>
      <c r="D65" s="38"/>
      <c r="E65" s="23" t="s">
        <v>31</v>
      </c>
      <c r="F65" s="18">
        <f>F66+F67+F68+F69+F70+F71</f>
        <v>50900</v>
      </c>
      <c r="G65" s="18">
        <f>G66+G67+G68+G69+G70+G71</f>
        <v>1500</v>
      </c>
      <c r="H65" s="139">
        <f t="shared" si="9"/>
        <v>2.9469548133595285</v>
      </c>
      <c r="I65" s="147">
        <f t="shared" si="10"/>
        <v>52400</v>
      </c>
      <c r="K65" s="125"/>
      <c r="L65" s="125"/>
    </row>
    <row r="66" spans="1:19" s="15" customFormat="1" x14ac:dyDescent="0.25">
      <c r="A66"/>
      <c r="B66" s="42"/>
      <c r="C66" s="42"/>
      <c r="D66" s="44">
        <v>3221</v>
      </c>
      <c r="E66" s="43" t="s">
        <v>32</v>
      </c>
      <c r="F66" s="17">
        <v>9000</v>
      </c>
      <c r="G66" s="17">
        <v>0</v>
      </c>
      <c r="H66" s="143">
        <f t="shared" si="9"/>
        <v>0</v>
      </c>
      <c r="I66" s="146">
        <f t="shared" si="10"/>
        <v>9000</v>
      </c>
      <c r="N66" s="118"/>
      <c r="O66" s="116"/>
      <c r="P66" s="116"/>
      <c r="Q66" s="116"/>
      <c r="S66" s="118">
        <v>45600</v>
      </c>
    </row>
    <row r="67" spans="1:19" s="15" customFormat="1" x14ac:dyDescent="0.25">
      <c r="A67"/>
      <c r="B67" s="42"/>
      <c r="C67" s="42"/>
      <c r="D67" s="44">
        <v>3222</v>
      </c>
      <c r="E67" s="43" t="s">
        <v>33</v>
      </c>
      <c r="F67" s="17">
        <v>29800</v>
      </c>
      <c r="G67" s="17">
        <v>0</v>
      </c>
      <c r="H67" s="143">
        <f t="shared" si="9"/>
        <v>0</v>
      </c>
      <c r="I67" s="146">
        <f t="shared" si="10"/>
        <v>29800</v>
      </c>
      <c r="L67" s="114"/>
      <c r="N67" s="118"/>
    </row>
    <row r="68" spans="1:19" s="15" customFormat="1" x14ac:dyDescent="0.25">
      <c r="A68"/>
      <c r="B68" s="42"/>
      <c r="C68" s="42"/>
      <c r="D68" s="44">
        <v>3223</v>
      </c>
      <c r="E68" s="43" t="s">
        <v>83</v>
      </c>
      <c r="F68" s="17">
        <v>9500</v>
      </c>
      <c r="G68" s="17">
        <v>1500</v>
      </c>
      <c r="H68" s="143">
        <f t="shared" si="9"/>
        <v>15.789473684210526</v>
      </c>
      <c r="I68" s="146">
        <f t="shared" si="10"/>
        <v>11000</v>
      </c>
      <c r="M68" s="116"/>
      <c r="N68" s="118"/>
    </row>
    <row r="69" spans="1:19" s="15" customFormat="1" x14ac:dyDescent="0.25">
      <c r="A69"/>
      <c r="B69" s="42"/>
      <c r="C69" s="42"/>
      <c r="D69" s="44">
        <v>3224</v>
      </c>
      <c r="E69" s="43" t="s">
        <v>34</v>
      </c>
      <c r="F69" s="17">
        <v>100</v>
      </c>
      <c r="G69" s="17">
        <v>0</v>
      </c>
      <c r="H69" s="143">
        <f t="shared" si="9"/>
        <v>0</v>
      </c>
      <c r="I69" s="146">
        <f t="shared" si="10"/>
        <v>100</v>
      </c>
      <c r="N69" s="118"/>
    </row>
    <row r="70" spans="1:19" s="15" customFormat="1" x14ac:dyDescent="0.25">
      <c r="A70"/>
      <c r="B70" s="42"/>
      <c r="C70" s="42"/>
      <c r="D70" s="44">
        <v>3225</v>
      </c>
      <c r="E70" s="43" t="s">
        <v>35</v>
      </c>
      <c r="F70" s="17">
        <v>1500</v>
      </c>
      <c r="G70" s="17">
        <v>0</v>
      </c>
      <c r="H70" s="143">
        <f t="shared" si="9"/>
        <v>0</v>
      </c>
      <c r="I70" s="146">
        <f t="shared" si="10"/>
        <v>1500</v>
      </c>
      <c r="L70" s="118"/>
      <c r="N70" s="118"/>
    </row>
    <row r="71" spans="1:19" s="15" customFormat="1" x14ac:dyDescent="0.25">
      <c r="A71"/>
      <c r="B71" s="42"/>
      <c r="C71" s="42"/>
      <c r="D71" s="44">
        <v>3227</v>
      </c>
      <c r="E71" s="43" t="s">
        <v>36</v>
      </c>
      <c r="F71" s="113">
        <v>1000</v>
      </c>
      <c r="G71" s="113">
        <v>0</v>
      </c>
      <c r="H71" s="143">
        <f t="shared" si="9"/>
        <v>0</v>
      </c>
      <c r="I71" s="146">
        <f t="shared" si="10"/>
        <v>1000</v>
      </c>
      <c r="L71" s="115"/>
      <c r="N71" s="118"/>
    </row>
    <row r="72" spans="1:19" s="14" customFormat="1" x14ac:dyDescent="0.25">
      <c r="A72"/>
      <c r="B72" s="11"/>
      <c r="C72" s="11">
        <v>323</v>
      </c>
      <c r="D72" s="38"/>
      <c r="E72" s="23" t="s">
        <v>37</v>
      </c>
      <c r="F72" s="18">
        <f>F73+F74+F75+F76+F77+F78+F79+F80+F81</f>
        <v>39600</v>
      </c>
      <c r="G72" s="18">
        <f>G73+G74+G75+G76+G77+G78+G79+G80+G81</f>
        <v>0</v>
      </c>
      <c r="H72" s="139">
        <f t="shared" si="9"/>
        <v>0</v>
      </c>
      <c r="I72" s="147">
        <f t="shared" si="10"/>
        <v>39600</v>
      </c>
      <c r="K72" s="125"/>
    </row>
    <row r="73" spans="1:19" s="15" customFormat="1" x14ac:dyDescent="0.25">
      <c r="A73"/>
      <c r="B73" s="42"/>
      <c r="C73" s="42"/>
      <c r="D73" s="44">
        <v>3231</v>
      </c>
      <c r="E73" s="43" t="s">
        <v>38</v>
      </c>
      <c r="F73" s="17">
        <v>3100</v>
      </c>
      <c r="G73" s="17">
        <v>0</v>
      </c>
      <c r="H73" s="143">
        <f t="shared" si="9"/>
        <v>0</v>
      </c>
      <c r="I73" s="146">
        <f t="shared" si="10"/>
        <v>3100</v>
      </c>
      <c r="J73" s="114"/>
      <c r="K73" s="49"/>
      <c r="L73" s="116"/>
      <c r="M73" s="116"/>
    </row>
    <row r="74" spans="1:19" s="15" customFormat="1" x14ac:dyDescent="0.25">
      <c r="A74"/>
      <c r="B74" s="42"/>
      <c r="C74" s="42"/>
      <c r="D74" s="44">
        <v>3232</v>
      </c>
      <c r="E74" s="43" t="s">
        <v>39</v>
      </c>
      <c r="F74" s="17">
        <v>9000</v>
      </c>
      <c r="G74" s="17">
        <v>0</v>
      </c>
      <c r="H74" s="143">
        <f t="shared" si="9"/>
        <v>0</v>
      </c>
      <c r="I74" s="146">
        <f t="shared" si="10"/>
        <v>9000</v>
      </c>
      <c r="J74" s="114"/>
    </row>
    <row r="75" spans="1:19" s="15" customFormat="1" x14ac:dyDescent="0.25">
      <c r="A75"/>
      <c r="B75" s="42"/>
      <c r="C75" s="42"/>
      <c r="D75" s="44">
        <v>3233</v>
      </c>
      <c r="E75" s="43" t="s">
        <v>40</v>
      </c>
      <c r="F75" s="17">
        <v>1500</v>
      </c>
      <c r="G75" s="17">
        <v>0</v>
      </c>
      <c r="H75" s="143">
        <f t="shared" si="9"/>
        <v>0</v>
      </c>
      <c r="I75" s="146">
        <f t="shared" si="10"/>
        <v>1500</v>
      </c>
    </row>
    <row r="76" spans="1:19" s="15" customFormat="1" x14ac:dyDescent="0.25">
      <c r="A76"/>
      <c r="B76" s="42"/>
      <c r="C76" s="42"/>
      <c r="D76" s="44">
        <v>3234</v>
      </c>
      <c r="E76" s="43" t="s">
        <v>84</v>
      </c>
      <c r="F76" s="17">
        <v>3200</v>
      </c>
      <c r="G76" s="17">
        <v>0</v>
      </c>
      <c r="H76" s="143">
        <f t="shared" si="9"/>
        <v>0</v>
      </c>
      <c r="I76" s="146">
        <f t="shared" si="10"/>
        <v>3200</v>
      </c>
      <c r="K76" s="114"/>
      <c r="M76" s="118"/>
      <c r="O76" s="114"/>
      <c r="P76" s="114"/>
      <c r="Q76" s="49"/>
    </row>
    <row r="77" spans="1:19" s="15" customFormat="1" x14ac:dyDescent="0.25">
      <c r="A77"/>
      <c r="B77" s="42"/>
      <c r="C77" s="42"/>
      <c r="D77" s="44">
        <v>3235</v>
      </c>
      <c r="E77" s="43" t="s">
        <v>41</v>
      </c>
      <c r="F77" s="17">
        <v>0</v>
      </c>
      <c r="G77" s="17">
        <v>0</v>
      </c>
      <c r="H77" s="143">
        <v>0</v>
      </c>
      <c r="I77" s="146">
        <f t="shared" si="10"/>
        <v>0</v>
      </c>
    </row>
    <row r="78" spans="1:19" s="15" customFormat="1" x14ac:dyDescent="0.25">
      <c r="A78"/>
      <c r="B78" s="42"/>
      <c r="C78" s="42"/>
      <c r="D78" s="44">
        <v>3236</v>
      </c>
      <c r="E78" s="43" t="s">
        <v>42</v>
      </c>
      <c r="F78" s="17">
        <v>3500</v>
      </c>
      <c r="G78" s="17">
        <v>0</v>
      </c>
      <c r="H78" s="143">
        <f t="shared" si="9"/>
        <v>0</v>
      </c>
      <c r="I78" s="146">
        <f t="shared" si="10"/>
        <v>3500</v>
      </c>
      <c r="J78" s="114"/>
      <c r="L78" s="115"/>
    </row>
    <row r="79" spans="1:19" s="15" customFormat="1" x14ac:dyDescent="0.25">
      <c r="A79"/>
      <c r="B79" s="42"/>
      <c r="C79" s="42"/>
      <c r="D79" s="44">
        <v>3237</v>
      </c>
      <c r="E79" s="43" t="s">
        <v>86</v>
      </c>
      <c r="F79" s="17">
        <v>3500</v>
      </c>
      <c r="G79" s="17">
        <v>0</v>
      </c>
      <c r="H79" s="143">
        <f t="shared" si="9"/>
        <v>0</v>
      </c>
      <c r="I79" s="146">
        <f t="shared" si="10"/>
        <v>3500</v>
      </c>
      <c r="J79" s="114"/>
    </row>
    <row r="80" spans="1:19" s="15" customFormat="1" x14ac:dyDescent="0.25">
      <c r="A80"/>
      <c r="B80" s="42"/>
      <c r="C80" s="42"/>
      <c r="D80" s="44">
        <v>3238</v>
      </c>
      <c r="E80" s="43" t="s">
        <v>43</v>
      </c>
      <c r="F80" s="17">
        <v>6500</v>
      </c>
      <c r="G80" s="17">
        <v>0</v>
      </c>
      <c r="H80" s="143">
        <f t="shared" si="9"/>
        <v>0</v>
      </c>
      <c r="I80" s="146">
        <f t="shared" si="10"/>
        <v>6500</v>
      </c>
      <c r="J80" s="114"/>
    </row>
    <row r="81" spans="1:15" s="15" customFormat="1" x14ac:dyDescent="0.25">
      <c r="A81"/>
      <c r="B81" s="42"/>
      <c r="C81" s="42"/>
      <c r="D81" s="44">
        <v>3239</v>
      </c>
      <c r="E81" s="43" t="s">
        <v>91</v>
      </c>
      <c r="F81" s="113">
        <v>9300</v>
      </c>
      <c r="G81" s="113">
        <v>0</v>
      </c>
      <c r="H81" s="143">
        <f t="shared" si="9"/>
        <v>0</v>
      </c>
      <c r="I81" s="146">
        <f t="shared" si="10"/>
        <v>9300</v>
      </c>
      <c r="J81" s="114"/>
      <c r="L81" s="114"/>
      <c r="M81" s="118"/>
      <c r="O81" s="114"/>
    </row>
    <row r="82" spans="1:15" s="14" customFormat="1" x14ac:dyDescent="0.25">
      <c r="A82"/>
      <c r="B82" s="11"/>
      <c r="C82" s="11">
        <v>324</v>
      </c>
      <c r="D82" s="38"/>
      <c r="E82" s="23" t="s">
        <v>44</v>
      </c>
      <c r="F82" s="18">
        <f>F83</f>
        <v>0</v>
      </c>
      <c r="G82" s="18">
        <f>G83</f>
        <v>0</v>
      </c>
      <c r="H82" s="139">
        <v>0</v>
      </c>
      <c r="I82" s="147">
        <f t="shared" si="10"/>
        <v>0</v>
      </c>
    </row>
    <row r="83" spans="1:15" s="15" customFormat="1" x14ac:dyDescent="0.25">
      <c r="A83"/>
      <c r="B83" s="42"/>
      <c r="C83" s="42"/>
      <c r="D83" s="44">
        <v>3241</v>
      </c>
      <c r="E83" s="43" t="s">
        <v>44</v>
      </c>
      <c r="F83" s="17">
        <v>0</v>
      </c>
      <c r="G83" s="17">
        <v>0</v>
      </c>
      <c r="H83" s="143">
        <v>0</v>
      </c>
      <c r="I83" s="146">
        <f t="shared" si="10"/>
        <v>0</v>
      </c>
    </row>
    <row r="84" spans="1:15" s="14" customFormat="1" x14ac:dyDescent="0.25">
      <c r="A84"/>
      <c r="B84" s="11"/>
      <c r="C84" s="11">
        <v>329</v>
      </c>
      <c r="D84" s="38"/>
      <c r="E84" s="23" t="s">
        <v>45</v>
      </c>
      <c r="F84" s="18">
        <f>F85+F86+F87+F88+F89+F90</f>
        <v>4200</v>
      </c>
      <c r="G84" s="18">
        <f>G85+G86+G87+G88+G89+G90</f>
        <v>0</v>
      </c>
      <c r="H84" s="139">
        <f t="shared" si="9"/>
        <v>0</v>
      </c>
      <c r="I84" s="147">
        <f t="shared" si="10"/>
        <v>4200</v>
      </c>
      <c r="J84" s="125"/>
      <c r="L84" s="125"/>
    </row>
    <row r="85" spans="1:15" s="15" customFormat="1" x14ac:dyDescent="0.25">
      <c r="A85"/>
      <c r="B85" s="42"/>
      <c r="C85" s="42"/>
      <c r="D85" s="44">
        <v>3291</v>
      </c>
      <c r="E85" s="43" t="s">
        <v>71</v>
      </c>
      <c r="F85" s="17">
        <v>0</v>
      </c>
      <c r="G85" s="17">
        <v>0</v>
      </c>
      <c r="H85" s="143">
        <v>0</v>
      </c>
      <c r="I85" s="146">
        <f t="shared" si="10"/>
        <v>0</v>
      </c>
    </row>
    <row r="86" spans="1:15" s="15" customFormat="1" x14ac:dyDescent="0.25">
      <c r="A86"/>
      <c r="B86" s="42"/>
      <c r="C86" s="42"/>
      <c r="D86" s="44">
        <v>3292</v>
      </c>
      <c r="E86" s="43" t="s">
        <v>46</v>
      </c>
      <c r="F86" s="113">
        <v>800</v>
      </c>
      <c r="G86" s="113">
        <v>0</v>
      </c>
      <c r="H86" s="143">
        <f t="shared" si="9"/>
        <v>0</v>
      </c>
      <c r="I86" s="146">
        <f t="shared" si="10"/>
        <v>800</v>
      </c>
      <c r="L86" s="114"/>
      <c r="M86" s="114"/>
    </row>
    <row r="87" spans="1:15" s="15" customFormat="1" x14ac:dyDescent="0.25">
      <c r="A87"/>
      <c r="B87" s="42"/>
      <c r="C87" s="42"/>
      <c r="D87" s="44">
        <v>3293</v>
      </c>
      <c r="E87" s="43" t="s">
        <v>47</v>
      </c>
      <c r="F87" s="17">
        <v>3000</v>
      </c>
      <c r="G87" s="17">
        <v>0</v>
      </c>
      <c r="H87" s="143">
        <f t="shared" si="9"/>
        <v>0</v>
      </c>
      <c r="I87" s="146">
        <f t="shared" si="10"/>
        <v>3000</v>
      </c>
      <c r="L87" s="115"/>
    </row>
    <row r="88" spans="1:15" s="15" customFormat="1" x14ac:dyDescent="0.25">
      <c r="A88"/>
      <c r="B88" s="42"/>
      <c r="C88" s="42"/>
      <c r="D88" s="44">
        <v>3294</v>
      </c>
      <c r="E88" s="43" t="s">
        <v>48</v>
      </c>
      <c r="F88" s="17">
        <v>0</v>
      </c>
      <c r="G88" s="17">
        <v>0</v>
      </c>
      <c r="H88" s="143">
        <v>0</v>
      </c>
      <c r="I88" s="146">
        <f t="shared" si="10"/>
        <v>0</v>
      </c>
      <c r="L88" s="118"/>
    </row>
    <row r="89" spans="1:15" s="15" customFormat="1" x14ac:dyDescent="0.25">
      <c r="A89"/>
      <c r="B89" s="42"/>
      <c r="C89" s="42"/>
      <c r="D89" s="44">
        <v>3295</v>
      </c>
      <c r="E89" s="43" t="s">
        <v>49</v>
      </c>
      <c r="F89" s="17">
        <v>100</v>
      </c>
      <c r="G89" s="17">
        <v>0</v>
      </c>
      <c r="H89" s="143">
        <f t="shared" si="9"/>
        <v>0</v>
      </c>
      <c r="I89" s="146">
        <f t="shared" si="10"/>
        <v>100</v>
      </c>
    </row>
    <row r="90" spans="1:15" s="15" customFormat="1" x14ac:dyDescent="0.25">
      <c r="A90"/>
      <c r="B90" s="42"/>
      <c r="C90" s="42"/>
      <c r="D90" s="44">
        <v>3299</v>
      </c>
      <c r="E90" s="43" t="s">
        <v>45</v>
      </c>
      <c r="F90" s="17">
        <v>300</v>
      </c>
      <c r="G90" s="17">
        <v>0</v>
      </c>
      <c r="H90" s="143">
        <f t="shared" si="9"/>
        <v>0</v>
      </c>
      <c r="I90" s="146">
        <f t="shared" si="10"/>
        <v>300</v>
      </c>
      <c r="J90" s="49"/>
    </row>
    <row r="91" spans="1:15" s="15" customFormat="1" x14ac:dyDescent="0.25">
      <c r="A91"/>
      <c r="B91" s="32"/>
      <c r="C91" s="57"/>
      <c r="D91" s="56"/>
      <c r="E91" s="83" t="s">
        <v>50</v>
      </c>
      <c r="F91" s="53">
        <v>41700</v>
      </c>
      <c r="G91" s="53">
        <v>1500</v>
      </c>
      <c r="H91" s="140">
        <f t="shared" si="9"/>
        <v>3.5971223021582732</v>
      </c>
      <c r="I91" s="148">
        <f t="shared" si="10"/>
        <v>43200</v>
      </c>
    </row>
    <row r="92" spans="1:15" s="15" customFormat="1" x14ac:dyDescent="0.25">
      <c r="A92"/>
      <c r="B92" s="32"/>
      <c r="C92" s="57"/>
      <c r="D92" s="82"/>
      <c r="E92" s="83" t="s">
        <v>79</v>
      </c>
      <c r="F92" s="53">
        <v>61800</v>
      </c>
      <c r="G92" s="53">
        <v>0</v>
      </c>
      <c r="H92" s="140">
        <f t="shared" si="9"/>
        <v>0</v>
      </c>
      <c r="I92" s="148">
        <f t="shared" si="10"/>
        <v>61800</v>
      </c>
    </row>
    <row r="93" spans="1:15" s="15" customFormat="1" x14ac:dyDescent="0.25">
      <c r="A93"/>
      <c r="B93" s="32"/>
      <c r="C93" s="57"/>
      <c r="D93" s="82"/>
      <c r="E93" s="83" t="s">
        <v>80</v>
      </c>
      <c r="F93" s="53">
        <v>1900</v>
      </c>
      <c r="G93" s="53">
        <v>0</v>
      </c>
      <c r="H93" s="140">
        <f t="shared" si="9"/>
        <v>0</v>
      </c>
      <c r="I93" s="148">
        <f t="shared" si="10"/>
        <v>1900</v>
      </c>
    </row>
    <row r="94" spans="1:15" s="15" customFormat="1" x14ac:dyDescent="0.25">
      <c r="A94"/>
      <c r="B94" s="32"/>
      <c r="C94" s="57"/>
      <c r="D94" s="82"/>
      <c r="E94" s="130" t="s">
        <v>99</v>
      </c>
      <c r="F94" s="53">
        <v>800</v>
      </c>
      <c r="G94" s="53">
        <v>0</v>
      </c>
      <c r="H94" s="140">
        <f t="shared" si="9"/>
        <v>0</v>
      </c>
      <c r="I94" s="148">
        <f t="shared" si="10"/>
        <v>800</v>
      </c>
    </row>
    <row r="95" spans="1:15" s="14" customFormat="1" x14ac:dyDescent="0.25">
      <c r="A95"/>
      <c r="B95" s="11"/>
      <c r="C95" s="11">
        <v>34</v>
      </c>
      <c r="D95" s="11"/>
      <c r="E95" s="11" t="s">
        <v>23</v>
      </c>
      <c r="F95" s="18">
        <f>F96</f>
        <v>500</v>
      </c>
      <c r="G95" s="18">
        <f>G96</f>
        <v>0</v>
      </c>
      <c r="H95" s="139">
        <f t="shared" si="9"/>
        <v>0</v>
      </c>
      <c r="I95" s="147">
        <f t="shared" si="10"/>
        <v>500</v>
      </c>
      <c r="J95" s="125"/>
    </row>
    <row r="96" spans="1:15" s="15" customFormat="1" ht="25.5" x14ac:dyDescent="0.25">
      <c r="A96"/>
      <c r="B96" s="42"/>
      <c r="C96" s="42">
        <v>343</v>
      </c>
      <c r="D96" s="46">
        <v>343</v>
      </c>
      <c r="E96" s="45" t="s">
        <v>85</v>
      </c>
      <c r="F96" s="17">
        <v>500</v>
      </c>
      <c r="G96" s="17">
        <v>0</v>
      </c>
      <c r="H96" s="143">
        <f t="shared" si="9"/>
        <v>0</v>
      </c>
      <c r="I96" s="146">
        <f t="shared" si="10"/>
        <v>500</v>
      </c>
      <c r="K96" s="115"/>
    </row>
    <row r="97" spans="1:12" s="15" customFormat="1" x14ac:dyDescent="0.25">
      <c r="A97"/>
      <c r="B97" s="32"/>
      <c r="C97" s="57"/>
      <c r="D97" s="56"/>
      <c r="E97" s="83" t="s">
        <v>50</v>
      </c>
      <c r="F97" s="58">
        <v>0</v>
      </c>
      <c r="G97" s="58">
        <v>0</v>
      </c>
      <c r="H97" s="140">
        <v>0</v>
      </c>
      <c r="I97" s="148">
        <f t="shared" si="10"/>
        <v>0</v>
      </c>
    </row>
    <row r="98" spans="1:12" s="15" customFormat="1" x14ac:dyDescent="0.25">
      <c r="A98"/>
      <c r="B98" s="32"/>
      <c r="C98" s="57"/>
      <c r="D98" s="82"/>
      <c r="E98" s="83" t="s">
        <v>79</v>
      </c>
      <c r="F98" s="53">
        <v>500</v>
      </c>
      <c r="G98" s="53">
        <v>0</v>
      </c>
      <c r="H98" s="140">
        <f t="shared" si="9"/>
        <v>0</v>
      </c>
      <c r="I98" s="148">
        <f t="shared" si="10"/>
        <v>500</v>
      </c>
    </row>
    <row r="99" spans="1:12" s="15" customFormat="1" x14ac:dyDescent="0.25">
      <c r="A99"/>
      <c r="B99" s="35">
        <v>4</v>
      </c>
      <c r="C99" s="36"/>
      <c r="D99" s="36"/>
      <c r="E99" s="70" t="s">
        <v>1</v>
      </c>
      <c r="F99" s="37">
        <f>F100</f>
        <v>1500</v>
      </c>
      <c r="G99" s="37">
        <f>G100+G107</f>
        <v>1425</v>
      </c>
      <c r="H99" s="139">
        <f t="shared" si="9"/>
        <v>95</v>
      </c>
      <c r="I99" s="147">
        <f t="shared" si="10"/>
        <v>2925</v>
      </c>
      <c r="J99" s="49"/>
      <c r="K99" s="115"/>
      <c r="L99" s="49"/>
    </row>
    <row r="100" spans="1:12" s="14" customFormat="1" x14ac:dyDescent="0.25">
      <c r="A100"/>
      <c r="B100" s="2"/>
      <c r="C100" s="2">
        <v>42</v>
      </c>
      <c r="D100" s="2"/>
      <c r="E100" s="9" t="s">
        <v>22</v>
      </c>
      <c r="F100" s="18">
        <f>F102</f>
        <v>1500</v>
      </c>
      <c r="G100" s="18">
        <f>G102</f>
        <v>0</v>
      </c>
      <c r="H100" s="145">
        <f t="shared" si="9"/>
        <v>0</v>
      </c>
      <c r="I100" s="147">
        <f t="shared" si="10"/>
        <v>1500</v>
      </c>
    </row>
    <row r="101" spans="1:12" s="14" customFormat="1" x14ac:dyDescent="0.25">
      <c r="A101"/>
      <c r="B101" s="2"/>
      <c r="C101" s="2">
        <v>422</v>
      </c>
      <c r="D101" s="73"/>
      <c r="E101" s="9" t="s">
        <v>51</v>
      </c>
      <c r="F101" s="18">
        <f>F102+F103+F104+F105+F106</f>
        <v>1500</v>
      </c>
      <c r="G101" s="18">
        <f>G102+G103+G104+G105+G106</f>
        <v>0</v>
      </c>
      <c r="H101" s="145">
        <f t="shared" si="9"/>
        <v>0</v>
      </c>
      <c r="I101" s="147">
        <f t="shared" si="10"/>
        <v>1500</v>
      </c>
    </row>
    <row r="102" spans="1:12" s="15" customFormat="1" x14ac:dyDescent="0.25">
      <c r="A102"/>
      <c r="B102" s="3"/>
      <c r="C102" s="3"/>
      <c r="D102" s="47">
        <v>4221</v>
      </c>
      <c r="E102" s="48" t="s">
        <v>52</v>
      </c>
      <c r="F102" s="17">
        <v>1500</v>
      </c>
      <c r="G102" s="17">
        <v>0</v>
      </c>
      <c r="H102" s="143">
        <f t="shared" si="9"/>
        <v>0</v>
      </c>
      <c r="I102" s="146">
        <f t="shared" si="10"/>
        <v>1500</v>
      </c>
    </row>
    <row r="103" spans="1:12" s="15" customFormat="1" x14ac:dyDescent="0.25">
      <c r="A103"/>
      <c r="B103" s="3"/>
      <c r="C103" s="3"/>
      <c r="D103" s="47">
        <v>4222</v>
      </c>
      <c r="E103" s="48" t="s">
        <v>53</v>
      </c>
      <c r="F103" s="17">
        <v>0</v>
      </c>
      <c r="G103" s="17">
        <v>0</v>
      </c>
      <c r="H103" s="143">
        <v>0</v>
      </c>
      <c r="I103" s="146">
        <f t="shared" si="10"/>
        <v>0</v>
      </c>
    </row>
    <row r="104" spans="1:12" s="15" customFormat="1" x14ac:dyDescent="0.25">
      <c r="A104"/>
      <c r="B104" s="3"/>
      <c r="C104" s="3"/>
      <c r="D104" s="47">
        <v>4223</v>
      </c>
      <c r="E104" s="48" t="s">
        <v>54</v>
      </c>
      <c r="F104" s="17">
        <v>0</v>
      </c>
      <c r="G104" s="17">
        <v>0</v>
      </c>
      <c r="H104" s="143">
        <v>0</v>
      </c>
      <c r="I104" s="146">
        <f t="shared" si="10"/>
        <v>0</v>
      </c>
    </row>
    <row r="105" spans="1:12" s="15" customFormat="1" x14ac:dyDescent="0.25">
      <c r="A105"/>
      <c r="B105" s="3"/>
      <c r="C105" s="3"/>
      <c r="D105" s="47">
        <v>4226</v>
      </c>
      <c r="E105" s="48" t="s">
        <v>55</v>
      </c>
      <c r="F105" s="17">
        <v>0</v>
      </c>
      <c r="G105" s="17">
        <v>0</v>
      </c>
      <c r="H105" s="143">
        <v>0</v>
      </c>
      <c r="I105" s="146">
        <f t="shared" si="10"/>
        <v>0</v>
      </c>
    </row>
    <row r="106" spans="1:12" s="15" customFormat="1" x14ac:dyDescent="0.25">
      <c r="A106"/>
      <c r="B106" s="3"/>
      <c r="C106" s="3"/>
      <c r="D106" s="48">
        <v>4227</v>
      </c>
      <c r="E106" s="48" t="s">
        <v>56</v>
      </c>
      <c r="F106" s="17">
        <v>0</v>
      </c>
      <c r="G106" s="17">
        <v>0</v>
      </c>
      <c r="H106" s="143">
        <v>0</v>
      </c>
      <c r="I106" s="146">
        <f t="shared" si="10"/>
        <v>0</v>
      </c>
    </row>
    <row r="107" spans="1:12" s="15" customFormat="1" x14ac:dyDescent="0.25">
      <c r="A107"/>
      <c r="B107" s="3"/>
      <c r="C107" s="2">
        <v>45</v>
      </c>
      <c r="D107" s="48"/>
      <c r="E107" s="141" t="s">
        <v>105</v>
      </c>
      <c r="F107" s="18">
        <v>0</v>
      </c>
      <c r="G107" s="18">
        <f>G108</f>
        <v>1425</v>
      </c>
      <c r="H107" s="145">
        <v>0</v>
      </c>
      <c r="I107" s="147">
        <f t="shared" si="10"/>
        <v>1425</v>
      </c>
    </row>
    <row r="108" spans="1:12" s="15" customFormat="1" x14ac:dyDescent="0.25">
      <c r="A108"/>
      <c r="B108" s="3"/>
      <c r="C108" s="2">
        <v>451</v>
      </c>
      <c r="D108" s="48"/>
      <c r="E108" s="142" t="s">
        <v>106</v>
      </c>
      <c r="F108" s="18">
        <v>0</v>
      </c>
      <c r="G108" s="18">
        <f>G109</f>
        <v>1425</v>
      </c>
      <c r="H108" s="145">
        <v>0</v>
      </c>
      <c r="I108" s="147">
        <f t="shared" si="10"/>
        <v>1425</v>
      </c>
    </row>
    <row r="109" spans="1:12" s="15" customFormat="1" x14ac:dyDescent="0.25">
      <c r="A109"/>
      <c r="B109" s="3"/>
      <c r="C109" s="3"/>
      <c r="D109" s="48">
        <v>4511</v>
      </c>
      <c r="E109" s="48" t="s">
        <v>106</v>
      </c>
      <c r="F109" s="17">
        <v>0</v>
      </c>
      <c r="G109" s="17">
        <v>1425</v>
      </c>
      <c r="H109" s="143">
        <v>100</v>
      </c>
      <c r="I109" s="146">
        <f t="shared" si="10"/>
        <v>1425</v>
      </c>
    </row>
    <row r="110" spans="1:12" s="15" customFormat="1" x14ac:dyDescent="0.25">
      <c r="A110"/>
      <c r="B110" s="30"/>
      <c r="C110" s="59"/>
      <c r="D110" s="56"/>
      <c r="E110" s="83" t="s">
        <v>50</v>
      </c>
      <c r="F110" s="53">
        <v>0</v>
      </c>
      <c r="G110" s="53">
        <v>1425</v>
      </c>
      <c r="H110" s="140">
        <v>100</v>
      </c>
      <c r="I110" s="148">
        <f t="shared" si="10"/>
        <v>1425</v>
      </c>
    </row>
    <row r="111" spans="1:12" s="15" customFormat="1" x14ac:dyDescent="0.25">
      <c r="A111"/>
      <c r="B111" s="30"/>
      <c r="C111" s="59"/>
      <c r="D111" s="82"/>
      <c r="E111" s="83" t="s">
        <v>79</v>
      </c>
      <c r="F111" s="53">
        <v>1500</v>
      </c>
      <c r="G111" s="53">
        <v>0</v>
      </c>
      <c r="H111" s="140">
        <f t="shared" si="9"/>
        <v>0</v>
      </c>
      <c r="I111" s="148">
        <f t="shared" si="10"/>
        <v>1500</v>
      </c>
    </row>
    <row r="112" spans="1:12" s="15" customFormat="1" x14ac:dyDescent="0.25">
      <c r="A112"/>
      <c r="B112" s="33"/>
      <c r="C112" s="33"/>
      <c r="D112" s="34"/>
      <c r="E112" s="34"/>
      <c r="F112" s="13"/>
      <c r="G112" s="13"/>
      <c r="H112" s="13"/>
      <c r="I112" s="13"/>
    </row>
    <row r="113" spans="1:9" ht="18.75" customHeight="1" x14ac:dyDescent="0.25">
      <c r="E113" s="179" t="s">
        <v>11</v>
      </c>
      <c r="F113" s="179"/>
      <c r="G113" s="179"/>
      <c r="H113" s="179"/>
      <c r="I113" s="179"/>
    </row>
    <row r="114" spans="1:9" ht="25.5" x14ac:dyDescent="0.25">
      <c r="E114" s="62" t="s">
        <v>73</v>
      </c>
      <c r="F114" s="62" t="s">
        <v>90</v>
      </c>
      <c r="G114" s="138" t="s">
        <v>101</v>
      </c>
      <c r="H114" s="62" t="s">
        <v>103</v>
      </c>
      <c r="I114" s="62" t="s">
        <v>102</v>
      </c>
    </row>
    <row r="115" spans="1:9" s="15" customFormat="1" x14ac:dyDescent="0.25">
      <c r="A115"/>
      <c r="E115" s="68">
        <v>1</v>
      </c>
      <c r="F115" s="69">
        <v>2</v>
      </c>
      <c r="G115" s="69">
        <v>3</v>
      </c>
      <c r="H115" s="69">
        <v>4</v>
      </c>
      <c r="I115" s="69">
        <v>5</v>
      </c>
    </row>
    <row r="116" spans="1:9" s="15" customFormat="1" x14ac:dyDescent="0.25">
      <c r="A116"/>
      <c r="E116" s="50" t="s">
        <v>12</v>
      </c>
      <c r="F116" s="20">
        <f t="shared" ref="F116:I118" si="11">SUM(F117)</f>
        <v>600000</v>
      </c>
      <c r="G116" s="20">
        <f t="shared" si="11"/>
        <v>44700</v>
      </c>
      <c r="H116" s="20">
        <f t="shared" si="11"/>
        <v>7.4499999999999993</v>
      </c>
      <c r="I116" s="20">
        <f t="shared" si="11"/>
        <v>644700</v>
      </c>
    </row>
    <row r="117" spans="1:9" x14ac:dyDescent="0.25">
      <c r="E117" s="2" t="s">
        <v>62</v>
      </c>
      <c r="F117" s="18">
        <f t="shared" si="11"/>
        <v>600000</v>
      </c>
      <c r="G117" s="18">
        <f t="shared" si="11"/>
        <v>44700</v>
      </c>
      <c r="H117" s="18">
        <f t="shared" si="11"/>
        <v>7.4499999999999993</v>
      </c>
      <c r="I117" s="18">
        <f t="shared" si="11"/>
        <v>644700</v>
      </c>
    </row>
    <row r="118" spans="1:9" x14ac:dyDescent="0.25">
      <c r="E118" s="5" t="s">
        <v>61</v>
      </c>
      <c r="F118" s="17">
        <f t="shared" si="11"/>
        <v>600000</v>
      </c>
      <c r="G118" s="17">
        <f t="shared" si="11"/>
        <v>44700</v>
      </c>
      <c r="H118" s="17">
        <f t="shared" si="11"/>
        <v>7.4499999999999993</v>
      </c>
      <c r="I118" s="17">
        <f t="shared" si="11"/>
        <v>644700</v>
      </c>
    </row>
    <row r="119" spans="1:9" x14ac:dyDescent="0.25">
      <c r="E119" s="4" t="s">
        <v>60</v>
      </c>
      <c r="F119" s="17">
        <f>SUM(F18)</f>
        <v>600000</v>
      </c>
      <c r="G119" s="17">
        <f>SUM(G18)</f>
        <v>44700</v>
      </c>
      <c r="H119" s="17">
        <f>SUM(H18)</f>
        <v>7.4499999999999993</v>
      </c>
      <c r="I119" s="17">
        <f>SUM(I18)</f>
        <v>644700</v>
      </c>
    </row>
    <row r="120" spans="1:9" x14ac:dyDescent="0.25">
      <c r="E120" s="12"/>
      <c r="F120" s="13"/>
      <c r="G120" s="13"/>
      <c r="H120" s="13"/>
      <c r="I120" s="13"/>
    </row>
    <row r="121" spans="1:9" ht="15.75" x14ac:dyDescent="0.25">
      <c r="B121" s="180" t="s">
        <v>13</v>
      </c>
      <c r="C121" s="181"/>
      <c r="D121" s="181"/>
      <c r="E121" s="181"/>
      <c r="F121" s="181"/>
      <c r="G121" s="181"/>
      <c r="H121" s="181"/>
      <c r="I121" s="181"/>
    </row>
    <row r="122" spans="1:9" ht="25.5" x14ac:dyDescent="0.25">
      <c r="B122" s="62" t="s">
        <v>6</v>
      </c>
      <c r="C122" s="61" t="s">
        <v>7</v>
      </c>
      <c r="D122" s="61" t="s">
        <v>8</v>
      </c>
      <c r="E122" s="61" t="s">
        <v>74</v>
      </c>
      <c r="F122" s="62" t="s">
        <v>90</v>
      </c>
      <c r="G122" s="138" t="s">
        <v>101</v>
      </c>
      <c r="H122" s="62" t="s">
        <v>103</v>
      </c>
      <c r="I122" s="62" t="s">
        <v>102</v>
      </c>
    </row>
    <row r="123" spans="1:9" x14ac:dyDescent="0.25">
      <c r="B123" s="205">
        <v>1</v>
      </c>
      <c r="C123" s="206"/>
      <c r="D123" s="206"/>
      <c r="E123" s="207"/>
      <c r="F123" s="69">
        <v>2</v>
      </c>
      <c r="G123" s="69">
        <v>3</v>
      </c>
      <c r="H123" s="69">
        <v>4</v>
      </c>
      <c r="I123" s="69">
        <v>5</v>
      </c>
    </row>
    <row r="124" spans="1:9" s="15" customFormat="1" x14ac:dyDescent="0.25">
      <c r="A124"/>
      <c r="B124" s="19">
        <v>8</v>
      </c>
      <c r="C124" s="19"/>
      <c r="D124" s="19"/>
      <c r="E124" s="19" t="s">
        <v>14</v>
      </c>
      <c r="F124" s="20">
        <f t="shared" ref="F124:I125" si="12">SUM(F125)</f>
        <v>0</v>
      </c>
      <c r="G124" s="20">
        <f t="shared" si="12"/>
        <v>0</v>
      </c>
      <c r="H124" s="20">
        <f t="shared" si="12"/>
        <v>0</v>
      </c>
      <c r="I124" s="20">
        <f t="shared" si="12"/>
        <v>0</v>
      </c>
    </row>
    <row r="125" spans="1:9" x14ac:dyDescent="0.25">
      <c r="B125" s="2"/>
      <c r="C125" s="3">
        <v>84</v>
      </c>
      <c r="D125" s="3"/>
      <c r="E125" s="3" t="s">
        <v>18</v>
      </c>
      <c r="F125" s="17">
        <f t="shared" si="12"/>
        <v>0</v>
      </c>
      <c r="G125" s="17">
        <f t="shared" si="12"/>
        <v>0</v>
      </c>
      <c r="H125" s="17">
        <f t="shared" si="12"/>
        <v>0</v>
      </c>
      <c r="I125" s="17">
        <f t="shared" si="12"/>
        <v>0</v>
      </c>
    </row>
    <row r="126" spans="1:9" x14ac:dyDescent="0.25">
      <c r="B126" s="32"/>
      <c r="C126" s="57"/>
      <c r="D126" s="51"/>
      <c r="E126" s="52"/>
      <c r="F126" s="60">
        <v>0</v>
      </c>
      <c r="G126" s="60">
        <v>0</v>
      </c>
      <c r="H126" s="60">
        <v>0</v>
      </c>
      <c r="I126" s="60">
        <v>0</v>
      </c>
    </row>
    <row r="127" spans="1:9" s="15" customFormat="1" x14ac:dyDescent="0.25">
      <c r="A127"/>
      <c r="B127" s="27">
        <v>5</v>
      </c>
      <c r="C127" s="28"/>
      <c r="D127" s="28"/>
      <c r="E127" s="29" t="s">
        <v>15</v>
      </c>
      <c r="F127" s="20">
        <f t="shared" ref="F127:I128" si="13">SUM(F128)</f>
        <v>0</v>
      </c>
      <c r="G127" s="20">
        <f t="shared" si="13"/>
        <v>0</v>
      </c>
      <c r="H127" s="20">
        <f t="shared" si="13"/>
        <v>0</v>
      </c>
      <c r="I127" s="20">
        <f t="shared" si="13"/>
        <v>0</v>
      </c>
    </row>
    <row r="128" spans="1:9" x14ac:dyDescent="0.25">
      <c r="B128" s="3"/>
      <c r="C128" s="3">
        <v>54</v>
      </c>
      <c r="D128" s="3"/>
      <c r="E128" s="10" t="s">
        <v>19</v>
      </c>
      <c r="F128" s="17">
        <f t="shared" si="13"/>
        <v>0</v>
      </c>
      <c r="G128" s="17">
        <f t="shared" si="13"/>
        <v>0</v>
      </c>
      <c r="H128" s="17">
        <f t="shared" si="13"/>
        <v>0</v>
      </c>
      <c r="I128" s="17">
        <f t="shared" si="13"/>
        <v>0</v>
      </c>
    </row>
    <row r="129" spans="2:9" x14ac:dyDescent="0.25">
      <c r="B129" s="30"/>
      <c r="C129" s="59"/>
      <c r="D129" s="51"/>
      <c r="E129" s="51"/>
      <c r="F129" s="60">
        <v>0</v>
      </c>
      <c r="G129" s="60">
        <v>0</v>
      </c>
      <c r="H129" s="60">
        <v>0</v>
      </c>
      <c r="I129" s="60">
        <v>0</v>
      </c>
    </row>
    <row r="133" spans="2:9" ht="15.75" x14ac:dyDescent="0.25">
      <c r="B133" s="95"/>
      <c r="E133" s="104"/>
      <c r="F133" s="101"/>
    </row>
    <row r="134" spans="2:9" ht="15.75" x14ac:dyDescent="0.25">
      <c r="B134" s="95"/>
      <c r="E134" s="102"/>
      <c r="F134" s="101"/>
    </row>
    <row r="135" spans="2:9" ht="15.75" x14ac:dyDescent="0.25">
      <c r="B135" s="95"/>
      <c r="E135" s="103"/>
    </row>
    <row r="136" spans="2:9" ht="15.75" x14ac:dyDescent="0.25">
      <c r="B136" s="95"/>
      <c r="E136" s="103"/>
    </row>
    <row r="137" spans="2:9" ht="15.75" x14ac:dyDescent="0.25">
      <c r="E137" s="96"/>
    </row>
    <row r="138" spans="2:9" x14ac:dyDescent="0.25">
      <c r="E138" s="97"/>
    </row>
    <row r="140" spans="2:9" ht="15.75" x14ac:dyDescent="0.25">
      <c r="E140" s="96"/>
    </row>
    <row r="142" spans="2:9" ht="15.75" x14ac:dyDescent="0.25">
      <c r="E142" s="96"/>
    </row>
    <row r="143" spans="2:9" ht="15.75" x14ac:dyDescent="0.25">
      <c r="E143" s="96"/>
    </row>
    <row r="144" spans="2:9" x14ac:dyDescent="0.25">
      <c r="E144" s="98"/>
    </row>
    <row r="145" spans="5:5" ht="15.75" x14ac:dyDescent="0.25">
      <c r="E145" s="99"/>
    </row>
    <row r="146" spans="5:5" ht="15.75" x14ac:dyDescent="0.25">
      <c r="E146" s="99"/>
    </row>
    <row r="147" spans="5:5" x14ac:dyDescent="0.25">
      <c r="E147" s="100"/>
    </row>
  </sheetData>
  <mergeCells count="25">
    <mergeCell ref="B14:E14"/>
    <mergeCell ref="B50:E50"/>
    <mergeCell ref="B32:E32"/>
    <mergeCell ref="B24:E24"/>
    <mergeCell ref="B123:E123"/>
    <mergeCell ref="B18:E18"/>
    <mergeCell ref="B25:E25"/>
    <mergeCell ref="B26:E26"/>
    <mergeCell ref="B27:E27"/>
    <mergeCell ref="B7:I7"/>
    <mergeCell ref="E113:I113"/>
    <mergeCell ref="B121:I121"/>
    <mergeCell ref="B29:I29"/>
    <mergeCell ref="B30:I30"/>
    <mergeCell ref="B48:I48"/>
    <mergeCell ref="B19:E19"/>
    <mergeCell ref="B12:I12"/>
    <mergeCell ref="B22:I22"/>
    <mergeCell ref="B9:I9"/>
    <mergeCell ref="B11:I11"/>
    <mergeCell ref="B15:E15"/>
    <mergeCell ref="B16:E16"/>
    <mergeCell ref="B17:E17"/>
    <mergeCell ref="B20:E20"/>
    <mergeCell ref="B21:E21"/>
  </mergeCells>
  <printOptions horizontalCentered="1"/>
  <pageMargins left="0.31496062992125984" right="0.11811023622047245" top="0.35433070866141736" bottom="0.35433070866141736" header="0.31496062992125984" footer="0.31496062992125984"/>
  <pageSetup paperSize="9" scale="83" orientation="landscape" r:id="rId1"/>
  <rowBreaks count="3" manualBreakCount="3">
    <brk id="28" min="1" max="9" man="1"/>
    <brk id="67" min="1" max="9" man="1"/>
    <brk id="111" min="1" max="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8C7931-8F7B-4E3A-92E5-27221652420B}">
  <dimension ref="A6:L59"/>
  <sheetViews>
    <sheetView workbookViewId="0">
      <selection activeCell="O14" sqref="O14"/>
    </sheetView>
  </sheetViews>
  <sheetFormatPr defaultRowHeight="15" x14ac:dyDescent="0.25"/>
  <cols>
    <col min="2" max="2" width="5.7109375" customWidth="1"/>
    <col min="3" max="3" width="6.7109375" customWidth="1"/>
    <col min="4" max="4" width="30.5703125" customWidth="1"/>
    <col min="5" max="5" width="14.140625" customWidth="1"/>
    <col min="6" max="6" width="13.5703125" customWidth="1"/>
    <col min="7" max="7" width="13.7109375" customWidth="1"/>
    <col min="8" max="9" width="12.42578125" customWidth="1"/>
    <col min="10" max="10" width="13.7109375" customWidth="1"/>
    <col min="11" max="12" width="12.42578125" customWidth="1"/>
  </cols>
  <sheetData>
    <row r="6" spans="1:12" ht="15.75" x14ac:dyDescent="0.25">
      <c r="A6" s="216" t="s">
        <v>92</v>
      </c>
      <c r="B6" s="217"/>
      <c r="C6" s="217"/>
      <c r="D6" s="217"/>
      <c r="E6" s="217"/>
      <c r="F6" s="217"/>
      <c r="G6" s="217"/>
      <c r="H6" s="217"/>
      <c r="I6" s="217"/>
      <c r="J6" s="217"/>
      <c r="K6" s="169"/>
      <c r="L6" s="170"/>
    </row>
    <row r="7" spans="1:12" ht="72" customHeight="1" x14ac:dyDescent="0.25">
      <c r="A7" s="62"/>
      <c r="B7" s="152" t="s">
        <v>7</v>
      </c>
      <c r="C7" s="63" t="s">
        <v>64</v>
      </c>
      <c r="D7" s="61" t="s">
        <v>93</v>
      </c>
      <c r="E7" s="153" t="s">
        <v>108</v>
      </c>
      <c r="F7" s="153" t="s">
        <v>109</v>
      </c>
      <c r="G7" s="154" t="s">
        <v>111</v>
      </c>
      <c r="H7" s="154" t="s">
        <v>112</v>
      </c>
      <c r="I7" s="154" t="s">
        <v>110</v>
      </c>
      <c r="J7" s="154" t="s">
        <v>113</v>
      </c>
      <c r="K7" s="154" t="s">
        <v>100</v>
      </c>
      <c r="L7" s="154" t="s">
        <v>100</v>
      </c>
    </row>
    <row r="8" spans="1:12" x14ac:dyDescent="0.25">
      <c r="A8" s="205">
        <v>1</v>
      </c>
      <c r="B8" s="206"/>
      <c r="C8" s="206"/>
      <c r="D8" s="207"/>
      <c r="E8" s="137">
        <v>2</v>
      </c>
      <c r="F8" s="106">
        <v>2</v>
      </c>
      <c r="G8" s="106">
        <v>3</v>
      </c>
      <c r="H8" s="137">
        <v>3</v>
      </c>
      <c r="I8" s="137">
        <v>4</v>
      </c>
      <c r="J8" s="106">
        <v>4</v>
      </c>
      <c r="K8" s="137">
        <v>5</v>
      </c>
      <c r="L8" s="117">
        <v>5</v>
      </c>
    </row>
    <row r="9" spans="1:12" ht="22.5" customHeight="1" x14ac:dyDescent="0.25">
      <c r="A9" s="171"/>
      <c r="B9" s="172"/>
      <c r="C9" s="172"/>
      <c r="D9" s="173" t="s">
        <v>95</v>
      </c>
      <c r="E9" s="174">
        <f>E10+E49</f>
        <v>531500</v>
      </c>
      <c r="F9" s="174">
        <f>F10+F49</f>
        <v>576200</v>
      </c>
      <c r="G9" s="174">
        <f t="shared" ref="G9:L9" si="0">G10+G49</f>
        <v>65800</v>
      </c>
      <c r="H9" s="174">
        <f t="shared" ref="H9" si="1">H10+H49</f>
        <v>65800</v>
      </c>
      <c r="I9" s="174">
        <f t="shared" ref="I9" si="2">I10+I49</f>
        <v>1900</v>
      </c>
      <c r="J9" s="174">
        <f t="shared" si="0"/>
        <v>1900</v>
      </c>
      <c r="K9" s="174">
        <f t="shared" ref="K9" si="3">K10+K49</f>
        <v>800</v>
      </c>
      <c r="L9" s="174">
        <f t="shared" si="0"/>
        <v>800</v>
      </c>
    </row>
    <row r="10" spans="1:12" ht="24.6" customHeight="1" x14ac:dyDescent="0.25">
      <c r="A10" s="175">
        <v>3</v>
      </c>
      <c r="B10" s="176"/>
      <c r="C10" s="176"/>
      <c r="D10" s="175" t="s">
        <v>9</v>
      </c>
      <c r="E10" s="177">
        <f>E11+E15+E47</f>
        <v>531500</v>
      </c>
      <c r="F10" s="177">
        <f>F11+F15+F47</f>
        <v>574775</v>
      </c>
      <c r="G10" s="177">
        <f t="shared" ref="G10:L10" si="4">G11+G15+G47</f>
        <v>64300</v>
      </c>
      <c r="H10" s="177">
        <f t="shared" ref="H10" si="5">H11+H15+H47</f>
        <v>64300</v>
      </c>
      <c r="I10" s="177">
        <f t="shared" ref="I10" si="6">I11+I15+I47</f>
        <v>1900</v>
      </c>
      <c r="J10" s="177">
        <f t="shared" si="4"/>
        <v>1900</v>
      </c>
      <c r="K10" s="177">
        <f t="shared" ref="K10" si="7">K11+K15+K47</f>
        <v>800</v>
      </c>
      <c r="L10" s="177">
        <f t="shared" si="4"/>
        <v>800</v>
      </c>
    </row>
    <row r="11" spans="1:12" ht="22.15" customHeight="1" x14ac:dyDescent="0.25">
      <c r="A11" s="161"/>
      <c r="B11" s="161">
        <v>31</v>
      </c>
      <c r="C11" s="161"/>
      <c r="D11" s="161" t="s">
        <v>10</v>
      </c>
      <c r="E11" s="162">
        <f>E12+E13+E14</f>
        <v>489800</v>
      </c>
      <c r="F11" s="162">
        <f>F12+F13+F14</f>
        <v>531575</v>
      </c>
      <c r="G11" s="162">
        <f t="shared" ref="G11:L11" si="8">G12+G13+G14</f>
        <v>2000</v>
      </c>
      <c r="H11" s="162">
        <f t="shared" ref="H11" si="9">H12+H13+H14</f>
        <v>2000</v>
      </c>
      <c r="I11" s="162">
        <f t="shared" ref="I11" si="10">I12+I13+I14</f>
        <v>0</v>
      </c>
      <c r="J11" s="162">
        <f t="shared" si="8"/>
        <v>0</v>
      </c>
      <c r="K11" s="162">
        <f t="shared" ref="K11" si="11">K12+K13+K14</f>
        <v>0</v>
      </c>
      <c r="L11" s="162">
        <f t="shared" si="8"/>
        <v>0</v>
      </c>
    </row>
    <row r="12" spans="1:12" ht="27" customHeight="1" x14ac:dyDescent="0.25">
      <c r="A12" s="3"/>
      <c r="B12" s="3">
        <v>311</v>
      </c>
      <c r="C12" s="3">
        <v>3111</v>
      </c>
      <c r="D12" s="3" t="s">
        <v>25</v>
      </c>
      <c r="E12" s="17">
        <v>411000</v>
      </c>
      <c r="F12" s="158">
        <v>447300</v>
      </c>
      <c r="G12" s="17">
        <v>0</v>
      </c>
      <c r="H12" s="158">
        <v>0</v>
      </c>
      <c r="I12" s="17">
        <v>0</v>
      </c>
      <c r="J12" s="158">
        <v>0</v>
      </c>
      <c r="K12" s="17">
        <v>0</v>
      </c>
      <c r="L12" s="158">
        <v>0</v>
      </c>
    </row>
    <row r="13" spans="1:12" ht="25.15" customHeight="1" x14ac:dyDescent="0.25">
      <c r="A13" s="3"/>
      <c r="B13" s="3">
        <v>312</v>
      </c>
      <c r="C13" s="3">
        <v>3121</v>
      </c>
      <c r="D13" s="43" t="s">
        <v>26</v>
      </c>
      <c r="E13" s="17">
        <v>20000</v>
      </c>
      <c r="F13" s="158">
        <v>20000</v>
      </c>
      <c r="G13" s="17">
        <v>2000</v>
      </c>
      <c r="H13" s="158">
        <v>2000</v>
      </c>
      <c r="I13" s="17">
        <v>0</v>
      </c>
      <c r="J13" s="158">
        <v>0</v>
      </c>
      <c r="K13" s="17">
        <v>0</v>
      </c>
      <c r="L13" s="158">
        <v>0</v>
      </c>
    </row>
    <row r="14" spans="1:12" ht="31.9" customHeight="1" x14ac:dyDescent="0.25">
      <c r="A14" s="3"/>
      <c r="B14" s="3">
        <v>313</v>
      </c>
      <c r="C14" s="3">
        <v>3132</v>
      </c>
      <c r="D14" s="43" t="s">
        <v>27</v>
      </c>
      <c r="E14" s="17">
        <v>58800</v>
      </c>
      <c r="F14" s="158">
        <v>64275</v>
      </c>
      <c r="G14" s="17">
        <v>0</v>
      </c>
      <c r="H14" s="158">
        <v>0</v>
      </c>
      <c r="I14" s="17">
        <v>0</v>
      </c>
      <c r="J14" s="158">
        <v>0</v>
      </c>
      <c r="K14" s="17">
        <v>0</v>
      </c>
      <c r="L14" s="158">
        <v>0</v>
      </c>
    </row>
    <row r="15" spans="1:12" x14ac:dyDescent="0.25">
      <c r="A15" s="163"/>
      <c r="B15" s="163">
        <v>32</v>
      </c>
      <c r="C15" s="164"/>
      <c r="D15" s="163" t="s">
        <v>17</v>
      </c>
      <c r="E15" s="162">
        <f>E16+E21+E28+E38+E40</f>
        <v>41700</v>
      </c>
      <c r="F15" s="162">
        <f>F16+F21+F28+F38+F40</f>
        <v>43200</v>
      </c>
      <c r="G15" s="162">
        <f t="shared" ref="G15:L15" si="12">G16+G21+G28+G38+G40</f>
        <v>61800</v>
      </c>
      <c r="H15" s="162">
        <f t="shared" ref="H15" si="13">H16+H21+H28+H38+H40</f>
        <v>61800</v>
      </c>
      <c r="I15" s="162">
        <f t="shared" ref="I15" si="14">I16+I21+I28+I38+I40</f>
        <v>1900</v>
      </c>
      <c r="J15" s="162">
        <f t="shared" si="12"/>
        <v>1900</v>
      </c>
      <c r="K15" s="162">
        <f t="shared" ref="K15" si="15">K16+K21+K28+K38+K40</f>
        <v>800</v>
      </c>
      <c r="L15" s="162">
        <f t="shared" si="12"/>
        <v>800</v>
      </c>
    </row>
    <row r="16" spans="1:12" x14ac:dyDescent="0.25">
      <c r="A16" s="11"/>
      <c r="B16" s="11">
        <v>321</v>
      </c>
      <c r="C16" s="71"/>
      <c r="D16" s="72" t="s">
        <v>28</v>
      </c>
      <c r="E16" s="18">
        <f>E17+E18+E19+E20</f>
        <v>10500</v>
      </c>
      <c r="F16" s="107">
        <f>F17+F18+F19+F20</f>
        <v>10500</v>
      </c>
      <c r="G16" s="18">
        <f t="shared" ref="G16:L16" si="16">G17+G18+G19+G20</f>
        <v>1000</v>
      </c>
      <c r="H16" s="107">
        <f t="shared" ref="H16" si="17">H17+H18+H19+H20</f>
        <v>1000</v>
      </c>
      <c r="I16" s="18">
        <f t="shared" ref="I16" si="18">I17+I18+I19+I20</f>
        <v>0</v>
      </c>
      <c r="J16" s="107">
        <f t="shared" si="16"/>
        <v>0</v>
      </c>
      <c r="K16" s="18">
        <f t="shared" ref="K16" si="19">K17+K18+K19+K20</f>
        <v>0</v>
      </c>
      <c r="L16" s="107">
        <f t="shared" si="16"/>
        <v>0</v>
      </c>
    </row>
    <row r="17" spans="1:12" ht="23.45" customHeight="1" x14ac:dyDescent="0.25">
      <c r="A17" s="42"/>
      <c r="B17" s="42"/>
      <c r="C17" s="44">
        <v>3211</v>
      </c>
      <c r="D17" s="43" t="s">
        <v>82</v>
      </c>
      <c r="E17" s="17">
        <v>500</v>
      </c>
      <c r="F17" s="158">
        <v>500</v>
      </c>
      <c r="G17" s="17">
        <v>0</v>
      </c>
      <c r="H17" s="158">
        <v>0</v>
      </c>
      <c r="I17" s="17">
        <v>0</v>
      </c>
      <c r="J17" s="158">
        <v>0</v>
      </c>
      <c r="K17" s="17">
        <v>0</v>
      </c>
      <c r="L17" s="158">
        <v>0</v>
      </c>
    </row>
    <row r="18" spans="1:12" ht="27.6" customHeight="1" x14ac:dyDescent="0.25">
      <c r="A18" s="42"/>
      <c r="B18" s="42"/>
      <c r="C18" s="44">
        <v>3212</v>
      </c>
      <c r="D18" s="43" t="s">
        <v>29</v>
      </c>
      <c r="E18" s="17">
        <v>9000</v>
      </c>
      <c r="F18" s="158">
        <v>9000</v>
      </c>
      <c r="G18" s="17">
        <v>0</v>
      </c>
      <c r="H18" s="158">
        <v>0</v>
      </c>
      <c r="I18" s="17">
        <v>0</v>
      </c>
      <c r="J18" s="158">
        <v>0</v>
      </c>
      <c r="K18" s="17">
        <v>0</v>
      </c>
      <c r="L18" s="158">
        <v>0</v>
      </c>
    </row>
    <row r="19" spans="1:12" ht="23.45" customHeight="1" x14ac:dyDescent="0.25">
      <c r="A19" s="42"/>
      <c r="B19" s="42"/>
      <c r="C19" s="44">
        <v>3213</v>
      </c>
      <c r="D19" s="43" t="s">
        <v>30</v>
      </c>
      <c r="E19" s="113">
        <v>1000</v>
      </c>
      <c r="F19" s="159">
        <v>1000</v>
      </c>
      <c r="G19" s="113">
        <v>0</v>
      </c>
      <c r="H19" s="159">
        <v>0</v>
      </c>
      <c r="I19" s="113">
        <v>0</v>
      </c>
      <c r="J19" s="159">
        <v>0</v>
      </c>
      <c r="K19" s="113">
        <v>0</v>
      </c>
      <c r="L19" s="159">
        <v>0</v>
      </c>
    </row>
    <row r="20" spans="1:12" ht="25.15" customHeight="1" x14ac:dyDescent="0.25">
      <c r="A20" s="42"/>
      <c r="B20" s="42"/>
      <c r="C20" s="44">
        <v>3214</v>
      </c>
      <c r="D20" s="43" t="s">
        <v>81</v>
      </c>
      <c r="E20" s="17">
        <v>0</v>
      </c>
      <c r="F20" s="158">
        <v>0</v>
      </c>
      <c r="G20" s="17">
        <v>1000</v>
      </c>
      <c r="H20" s="158">
        <v>1000</v>
      </c>
      <c r="I20" s="17">
        <v>0</v>
      </c>
      <c r="J20" s="158">
        <v>0</v>
      </c>
      <c r="K20" s="17">
        <v>0</v>
      </c>
      <c r="L20" s="158">
        <v>0</v>
      </c>
    </row>
    <row r="21" spans="1:12" ht="25.9" customHeight="1" x14ac:dyDescent="0.25">
      <c r="A21" s="11"/>
      <c r="B21" s="11">
        <v>322</v>
      </c>
      <c r="C21" s="38"/>
      <c r="D21" s="23" t="s">
        <v>31</v>
      </c>
      <c r="E21" s="18">
        <f>E22+E23+E24+E25+E26+E27</f>
        <v>3500</v>
      </c>
      <c r="F21" s="107">
        <f>F22+F23+F24+F25+F26+F27</f>
        <v>5000</v>
      </c>
      <c r="G21" s="18">
        <f t="shared" ref="G21:L21" si="20">G22+G23+G24+G25+G26+G27</f>
        <v>45200</v>
      </c>
      <c r="H21" s="107">
        <f t="shared" ref="H21" si="21">H22+H23+H24+H25+H26+H27</f>
        <v>45200</v>
      </c>
      <c r="I21" s="18">
        <f t="shared" ref="I21" si="22">I22+I23+I24+I25+I26+I27</f>
        <v>1400</v>
      </c>
      <c r="J21" s="107">
        <f t="shared" si="20"/>
        <v>1400</v>
      </c>
      <c r="K21" s="18">
        <f t="shared" ref="K21" si="23">K22+K23+K24+K25+K26+K27</f>
        <v>800</v>
      </c>
      <c r="L21" s="107">
        <f t="shared" si="20"/>
        <v>800</v>
      </c>
    </row>
    <row r="22" spans="1:12" ht="26.45" customHeight="1" x14ac:dyDescent="0.25">
      <c r="A22" s="42"/>
      <c r="B22" s="42"/>
      <c r="C22" s="44">
        <v>3221</v>
      </c>
      <c r="D22" s="43" t="s">
        <v>32</v>
      </c>
      <c r="E22" s="17">
        <v>0</v>
      </c>
      <c r="F22" s="158">
        <v>0</v>
      </c>
      <c r="G22" s="17">
        <v>9000</v>
      </c>
      <c r="H22" s="158">
        <v>9000</v>
      </c>
      <c r="I22" s="17">
        <v>0</v>
      </c>
      <c r="J22" s="158">
        <v>0</v>
      </c>
      <c r="K22" s="17">
        <v>0</v>
      </c>
      <c r="L22" s="158">
        <v>0</v>
      </c>
    </row>
    <row r="23" spans="1:12" ht="25.15" customHeight="1" x14ac:dyDescent="0.25">
      <c r="A23" s="42"/>
      <c r="B23" s="42"/>
      <c r="C23" s="44">
        <v>3222</v>
      </c>
      <c r="D23" s="43" t="s">
        <v>33</v>
      </c>
      <c r="E23" s="17">
        <v>0</v>
      </c>
      <c r="F23" s="158">
        <v>0</v>
      </c>
      <c r="G23" s="17">
        <v>28400</v>
      </c>
      <c r="H23" s="158">
        <v>28400</v>
      </c>
      <c r="I23" s="17">
        <v>600</v>
      </c>
      <c r="J23" s="158">
        <v>600</v>
      </c>
      <c r="K23" s="17">
        <v>800</v>
      </c>
      <c r="L23" s="158">
        <v>800</v>
      </c>
    </row>
    <row r="24" spans="1:12" ht="25.9" customHeight="1" x14ac:dyDescent="0.25">
      <c r="A24" s="42"/>
      <c r="B24" s="42"/>
      <c r="C24" s="44">
        <v>3223</v>
      </c>
      <c r="D24" s="43" t="s">
        <v>83</v>
      </c>
      <c r="E24" s="17">
        <v>3500</v>
      </c>
      <c r="F24" s="158">
        <v>5000</v>
      </c>
      <c r="G24" s="17">
        <v>5200</v>
      </c>
      <c r="H24" s="158">
        <v>5200</v>
      </c>
      <c r="I24" s="17">
        <v>800</v>
      </c>
      <c r="J24" s="158">
        <v>800</v>
      </c>
      <c r="K24" s="17">
        <v>0</v>
      </c>
      <c r="L24" s="158">
        <v>0</v>
      </c>
    </row>
    <row r="25" spans="1:12" ht="28.9" customHeight="1" x14ac:dyDescent="0.25">
      <c r="A25" s="42"/>
      <c r="B25" s="42"/>
      <c r="C25" s="44">
        <v>3224</v>
      </c>
      <c r="D25" s="43" t="s">
        <v>34</v>
      </c>
      <c r="E25" s="17">
        <v>0</v>
      </c>
      <c r="F25" s="158">
        <v>0</v>
      </c>
      <c r="G25" s="17">
        <v>100</v>
      </c>
      <c r="H25" s="158">
        <v>100</v>
      </c>
      <c r="I25" s="17">
        <v>0</v>
      </c>
      <c r="J25" s="158">
        <v>0</v>
      </c>
      <c r="K25" s="17">
        <v>0</v>
      </c>
      <c r="L25" s="158">
        <v>0</v>
      </c>
    </row>
    <row r="26" spans="1:12" ht="28.9" customHeight="1" x14ac:dyDescent="0.25">
      <c r="A26" s="42"/>
      <c r="B26" s="42"/>
      <c r="C26" s="44">
        <v>3225</v>
      </c>
      <c r="D26" s="43" t="s">
        <v>35</v>
      </c>
      <c r="E26" s="17">
        <v>0</v>
      </c>
      <c r="F26" s="158">
        <v>0</v>
      </c>
      <c r="G26" s="17">
        <v>1500</v>
      </c>
      <c r="H26" s="158">
        <v>1500</v>
      </c>
      <c r="I26" s="17">
        <v>0</v>
      </c>
      <c r="J26" s="158">
        <v>0</v>
      </c>
      <c r="K26" s="17">
        <v>0</v>
      </c>
      <c r="L26" s="158">
        <v>0</v>
      </c>
    </row>
    <row r="27" spans="1:12" ht="28.9" customHeight="1" x14ac:dyDescent="0.25">
      <c r="A27" s="42"/>
      <c r="B27" s="42"/>
      <c r="C27" s="44">
        <v>3227</v>
      </c>
      <c r="D27" s="43" t="s">
        <v>36</v>
      </c>
      <c r="E27" s="17">
        <v>0</v>
      </c>
      <c r="F27" s="158">
        <v>0</v>
      </c>
      <c r="G27" s="17">
        <v>1000</v>
      </c>
      <c r="H27" s="158">
        <v>1000</v>
      </c>
      <c r="I27" s="17">
        <v>0</v>
      </c>
      <c r="J27" s="158">
        <v>0</v>
      </c>
      <c r="K27" s="17">
        <v>0</v>
      </c>
      <c r="L27" s="158">
        <v>0</v>
      </c>
    </row>
    <row r="28" spans="1:12" ht="30" customHeight="1" x14ac:dyDescent="0.25">
      <c r="A28" s="11"/>
      <c r="B28" s="11">
        <v>323</v>
      </c>
      <c r="C28" s="38"/>
      <c r="D28" s="23" t="s">
        <v>37</v>
      </c>
      <c r="E28" s="18">
        <f>E29+E30+E31+E32+E33+E34+E35+E36+E37</f>
        <v>26900</v>
      </c>
      <c r="F28" s="107">
        <f>F29+F30+F31+F32+F33+F34+F35+F36+F37</f>
        <v>26900</v>
      </c>
      <c r="G28" s="18">
        <f t="shared" ref="G28:L28" si="24">G29+G30+G31+G32+G33+G34+G35+G36+G37</f>
        <v>12200</v>
      </c>
      <c r="H28" s="107">
        <f t="shared" ref="H28" si="25">H29+H30+H31+H32+H33+H34+H35+H36+H37</f>
        <v>12200</v>
      </c>
      <c r="I28" s="18">
        <f t="shared" ref="I28" si="26">I29+I30+I31+I32+I33+I34+I35+I36+I37</f>
        <v>500</v>
      </c>
      <c r="J28" s="107">
        <f t="shared" si="24"/>
        <v>500</v>
      </c>
      <c r="K28" s="18">
        <f t="shared" ref="K28" si="27">K29+K30+K31+K32+K33+K34+K35+K36+K37</f>
        <v>0</v>
      </c>
      <c r="L28" s="107">
        <f t="shared" si="24"/>
        <v>0</v>
      </c>
    </row>
    <row r="29" spans="1:12" ht="28.15" customHeight="1" x14ac:dyDescent="0.25">
      <c r="A29" s="42"/>
      <c r="B29" s="42"/>
      <c r="C29" s="44">
        <v>3231</v>
      </c>
      <c r="D29" s="43" t="s">
        <v>38</v>
      </c>
      <c r="E29" s="17">
        <v>900</v>
      </c>
      <c r="F29" s="158">
        <v>900</v>
      </c>
      <c r="G29" s="17">
        <v>1700</v>
      </c>
      <c r="H29" s="158">
        <v>1700</v>
      </c>
      <c r="I29" s="17">
        <v>500</v>
      </c>
      <c r="J29" s="158">
        <v>500</v>
      </c>
      <c r="K29" s="17">
        <v>0</v>
      </c>
      <c r="L29" s="158">
        <v>0</v>
      </c>
    </row>
    <row r="30" spans="1:12" ht="27.6" customHeight="1" x14ac:dyDescent="0.25">
      <c r="A30" s="42"/>
      <c r="B30" s="42"/>
      <c r="C30" s="44">
        <v>3232</v>
      </c>
      <c r="D30" s="43" t="s">
        <v>39</v>
      </c>
      <c r="E30" s="17">
        <v>9000</v>
      </c>
      <c r="F30" s="158">
        <v>9000</v>
      </c>
      <c r="G30" s="17">
        <v>0</v>
      </c>
      <c r="H30" s="158">
        <v>0</v>
      </c>
      <c r="I30" s="17">
        <v>0</v>
      </c>
      <c r="J30" s="158">
        <v>0</v>
      </c>
      <c r="K30" s="17">
        <v>0</v>
      </c>
      <c r="L30" s="158">
        <v>0</v>
      </c>
    </row>
    <row r="31" spans="1:12" ht="34.9" customHeight="1" x14ac:dyDescent="0.25">
      <c r="A31" s="42"/>
      <c r="B31" s="42"/>
      <c r="C31" s="44">
        <v>3233</v>
      </c>
      <c r="D31" s="43" t="s">
        <v>40</v>
      </c>
      <c r="E31" s="17">
        <v>0</v>
      </c>
      <c r="F31" s="158">
        <v>0</v>
      </c>
      <c r="G31" s="17">
        <v>1500</v>
      </c>
      <c r="H31" s="158">
        <v>1500</v>
      </c>
      <c r="I31" s="17">
        <v>0</v>
      </c>
      <c r="J31" s="158">
        <v>0</v>
      </c>
      <c r="K31" s="17">
        <v>0</v>
      </c>
      <c r="L31" s="158">
        <v>0</v>
      </c>
    </row>
    <row r="32" spans="1:12" ht="24" customHeight="1" x14ac:dyDescent="0.25">
      <c r="A32" s="42"/>
      <c r="B32" s="42"/>
      <c r="C32" s="44">
        <v>3234</v>
      </c>
      <c r="D32" s="43" t="s">
        <v>84</v>
      </c>
      <c r="E32" s="17">
        <v>0</v>
      </c>
      <c r="F32" s="158">
        <v>0</v>
      </c>
      <c r="G32" s="17">
        <v>3200</v>
      </c>
      <c r="H32" s="158">
        <v>3200</v>
      </c>
      <c r="I32" s="17">
        <v>0</v>
      </c>
      <c r="J32" s="158">
        <v>0</v>
      </c>
      <c r="K32" s="17">
        <v>0</v>
      </c>
      <c r="L32" s="158">
        <v>0</v>
      </c>
    </row>
    <row r="33" spans="1:12" ht="21.6" customHeight="1" x14ac:dyDescent="0.25">
      <c r="A33" s="42"/>
      <c r="B33" s="42"/>
      <c r="C33" s="44">
        <v>3235</v>
      </c>
      <c r="D33" s="43" t="s">
        <v>41</v>
      </c>
      <c r="E33" s="17">
        <v>0</v>
      </c>
      <c r="F33" s="158">
        <v>0</v>
      </c>
      <c r="G33" s="17">
        <v>0</v>
      </c>
      <c r="H33" s="158">
        <v>0</v>
      </c>
      <c r="I33" s="17">
        <v>0</v>
      </c>
      <c r="J33" s="158">
        <v>0</v>
      </c>
      <c r="K33" s="17">
        <v>0</v>
      </c>
      <c r="L33" s="158">
        <v>0</v>
      </c>
    </row>
    <row r="34" spans="1:12" ht="26.45" customHeight="1" x14ac:dyDescent="0.25">
      <c r="A34" s="42"/>
      <c r="B34" s="42"/>
      <c r="C34" s="44">
        <v>3236</v>
      </c>
      <c r="D34" s="43" t="s">
        <v>42</v>
      </c>
      <c r="E34" s="17">
        <v>3500</v>
      </c>
      <c r="F34" s="158">
        <v>3500</v>
      </c>
      <c r="G34" s="17">
        <v>0</v>
      </c>
      <c r="H34" s="158">
        <v>0</v>
      </c>
      <c r="I34" s="17">
        <v>0</v>
      </c>
      <c r="J34" s="158">
        <v>0</v>
      </c>
      <c r="K34" s="17">
        <v>0</v>
      </c>
      <c r="L34" s="158">
        <v>0</v>
      </c>
    </row>
    <row r="35" spans="1:12" ht="24" customHeight="1" x14ac:dyDescent="0.25">
      <c r="A35" s="42"/>
      <c r="B35" s="42"/>
      <c r="C35" s="44">
        <v>3237</v>
      </c>
      <c r="D35" s="43" t="s">
        <v>86</v>
      </c>
      <c r="E35" s="17">
        <v>3500</v>
      </c>
      <c r="F35" s="158">
        <v>3500</v>
      </c>
      <c r="G35" s="17">
        <v>0</v>
      </c>
      <c r="H35" s="158">
        <v>0</v>
      </c>
      <c r="I35" s="17">
        <v>0</v>
      </c>
      <c r="J35" s="158">
        <v>0</v>
      </c>
      <c r="K35" s="17">
        <v>0</v>
      </c>
      <c r="L35" s="158">
        <v>0</v>
      </c>
    </row>
    <row r="36" spans="1:12" ht="23.45" customHeight="1" x14ac:dyDescent="0.25">
      <c r="A36" s="42"/>
      <c r="B36" s="42"/>
      <c r="C36" s="44">
        <v>3238</v>
      </c>
      <c r="D36" s="43" t="s">
        <v>43</v>
      </c>
      <c r="E36" s="17">
        <v>3000</v>
      </c>
      <c r="F36" s="158">
        <v>3000</v>
      </c>
      <c r="G36" s="17">
        <v>3500</v>
      </c>
      <c r="H36" s="158">
        <v>3500</v>
      </c>
      <c r="I36" s="17">
        <v>0</v>
      </c>
      <c r="J36" s="158">
        <v>0</v>
      </c>
      <c r="K36" s="17">
        <v>0</v>
      </c>
      <c r="L36" s="158">
        <v>0</v>
      </c>
    </row>
    <row r="37" spans="1:12" ht="22.9" customHeight="1" x14ac:dyDescent="0.25">
      <c r="A37" s="42"/>
      <c r="B37" s="42"/>
      <c r="C37" s="44">
        <v>3239</v>
      </c>
      <c r="D37" s="43" t="s">
        <v>91</v>
      </c>
      <c r="E37" s="17">
        <v>7000</v>
      </c>
      <c r="F37" s="158">
        <v>7000</v>
      </c>
      <c r="G37" s="17">
        <v>2300</v>
      </c>
      <c r="H37" s="158">
        <v>2300</v>
      </c>
      <c r="I37" s="17">
        <v>0</v>
      </c>
      <c r="J37" s="158">
        <v>0</v>
      </c>
      <c r="K37" s="17">
        <v>0</v>
      </c>
      <c r="L37" s="158">
        <v>0</v>
      </c>
    </row>
    <row r="38" spans="1:12" ht="38.450000000000003" customHeight="1" x14ac:dyDescent="0.25">
      <c r="A38" s="11"/>
      <c r="B38" s="11">
        <v>324</v>
      </c>
      <c r="C38" s="38"/>
      <c r="D38" s="23" t="s">
        <v>44</v>
      </c>
      <c r="E38" s="18">
        <f>E39</f>
        <v>0</v>
      </c>
      <c r="F38" s="107">
        <f>F39</f>
        <v>0</v>
      </c>
      <c r="G38" s="18">
        <f t="shared" ref="G38:L38" si="28">G39</f>
        <v>0</v>
      </c>
      <c r="H38" s="107">
        <f t="shared" si="28"/>
        <v>0</v>
      </c>
      <c r="I38" s="18">
        <f t="shared" si="28"/>
        <v>0</v>
      </c>
      <c r="J38" s="107">
        <f t="shared" si="28"/>
        <v>0</v>
      </c>
      <c r="K38" s="18">
        <f t="shared" si="28"/>
        <v>0</v>
      </c>
      <c r="L38" s="107">
        <f t="shared" si="28"/>
        <v>0</v>
      </c>
    </row>
    <row r="39" spans="1:12" ht="27.6" customHeight="1" x14ac:dyDescent="0.25">
      <c r="A39" s="42"/>
      <c r="B39" s="42"/>
      <c r="C39" s="44">
        <v>3241</v>
      </c>
      <c r="D39" s="43" t="s">
        <v>44</v>
      </c>
      <c r="E39" s="17">
        <v>0</v>
      </c>
      <c r="F39" s="158">
        <v>0</v>
      </c>
      <c r="G39" s="17">
        <v>0</v>
      </c>
      <c r="H39" s="158">
        <v>0</v>
      </c>
      <c r="I39" s="17">
        <v>0</v>
      </c>
      <c r="J39" s="158">
        <v>0</v>
      </c>
      <c r="K39" s="17">
        <v>0</v>
      </c>
      <c r="L39" s="158">
        <v>0</v>
      </c>
    </row>
    <row r="40" spans="1:12" ht="25.9" customHeight="1" x14ac:dyDescent="0.25">
      <c r="A40" s="11"/>
      <c r="B40" s="11">
        <v>329</v>
      </c>
      <c r="C40" s="38"/>
      <c r="D40" s="23" t="s">
        <v>45</v>
      </c>
      <c r="E40" s="18">
        <f>E41+E42+E43+E44+E45+E46</f>
        <v>800</v>
      </c>
      <c r="F40" s="107">
        <f>F41+F42+F43+F44+F45+F46</f>
        <v>800</v>
      </c>
      <c r="G40" s="18">
        <f t="shared" ref="G40:L40" si="29">G41+G42+G43+G44+G45+G46</f>
        <v>3400</v>
      </c>
      <c r="H40" s="107">
        <f t="shared" ref="H40" si="30">H41+H42+H43+H44+H45+H46</f>
        <v>3400</v>
      </c>
      <c r="I40" s="18">
        <f t="shared" ref="I40" si="31">I41+I42+I43+I44+I45+I46</f>
        <v>0</v>
      </c>
      <c r="J40" s="107">
        <f t="shared" si="29"/>
        <v>0</v>
      </c>
      <c r="K40" s="18">
        <f t="shared" ref="K40" si="32">K41+K42+K43+K44+K45+K46</f>
        <v>0</v>
      </c>
      <c r="L40" s="107">
        <f t="shared" si="29"/>
        <v>0</v>
      </c>
    </row>
    <row r="41" spans="1:12" ht="26.45" customHeight="1" x14ac:dyDescent="0.25">
      <c r="A41" s="42"/>
      <c r="B41" s="42"/>
      <c r="C41" s="44">
        <v>3291</v>
      </c>
      <c r="D41" s="43" t="s">
        <v>71</v>
      </c>
      <c r="E41" s="17">
        <v>0</v>
      </c>
      <c r="F41" s="158">
        <v>0</v>
      </c>
      <c r="G41" s="17">
        <v>0</v>
      </c>
      <c r="H41" s="158">
        <v>0</v>
      </c>
      <c r="I41" s="17">
        <v>0</v>
      </c>
      <c r="J41" s="158">
        <v>0</v>
      </c>
      <c r="K41" s="17">
        <v>0</v>
      </c>
      <c r="L41" s="158">
        <v>0</v>
      </c>
    </row>
    <row r="42" spans="1:12" ht="22.15" customHeight="1" x14ac:dyDescent="0.25">
      <c r="A42" s="42"/>
      <c r="B42" s="42"/>
      <c r="C42" s="44">
        <v>3292</v>
      </c>
      <c r="D42" s="43" t="s">
        <v>46</v>
      </c>
      <c r="E42" s="17">
        <v>800</v>
      </c>
      <c r="F42" s="158">
        <v>800</v>
      </c>
      <c r="G42" s="17">
        <v>0</v>
      </c>
      <c r="H42" s="158">
        <v>0</v>
      </c>
      <c r="I42" s="17">
        <v>0</v>
      </c>
      <c r="J42" s="158">
        <v>0</v>
      </c>
      <c r="K42" s="17">
        <v>0</v>
      </c>
      <c r="L42" s="158">
        <v>0</v>
      </c>
    </row>
    <row r="43" spans="1:12" ht="19.149999999999999" customHeight="1" x14ac:dyDescent="0.25">
      <c r="A43" s="42"/>
      <c r="B43" s="42"/>
      <c r="C43" s="44">
        <v>3293</v>
      </c>
      <c r="D43" s="43" t="s">
        <v>47</v>
      </c>
      <c r="E43" s="17">
        <v>0</v>
      </c>
      <c r="F43" s="158">
        <v>0</v>
      </c>
      <c r="G43" s="17">
        <v>3000</v>
      </c>
      <c r="H43" s="158">
        <v>3000</v>
      </c>
      <c r="I43" s="17">
        <v>0</v>
      </c>
      <c r="J43" s="158">
        <v>0</v>
      </c>
      <c r="K43" s="17">
        <v>0</v>
      </c>
      <c r="L43" s="158">
        <v>0</v>
      </c>
    </row>
    <row r="44" spans="1:12" ht="21" customHeight="1" x14ac:dyDescent="0.25">
      <c r="A44" s="42"/>
      <c r="B44" s="42"/>
      <c r="C44" s="44">
        <v>3294</v>
      </c>
      <c r="D44" s="43" t="s">
        <v>48</v>
      </c>
      <c r="E44" s="17">
        <v>0</v>
      </c>
      <c r="F44" s="158">
        <v>0</v>
      </c>
      <c r="G44" s="17">
        <v>0</v>
      </c>
      <c r="H44" s="158">
        <v>0</v>
      </c>
      <c r="I44" s="17">
        <v>0</v>
      </c>
      <c r="J44" s="158">
        <v>0</v>
      </c>
      <c r="K44" s="17">
        <v>0</v>
      </c>
      <c r="L44" s="158">
        <v>0</v>
      </c>
    </row>
    <row r="45" spans="1:12" ht="21" customHeight="1" x14ac:dyDescent="0.25">
      <c r="A45" s="42"/>
      <c r="B45" s="42"/>
      <c r="C45" s="44">
        <v>3295</v>
      </c>
      <c r="D45" s="43" t="s">
        <v>49</v>
      </c>
      <c r="E45" s="17">
        <v>0</v>
      </c>
      <c r="F45" s="158">
        <v>0</v>
      </c>
      <c r="G45" s="17">
        <v>100</v>
      </c>
      <c r="H45" s="158">
        <v>100</v>
      </c>
      <c r="I45" s="17">
        <v>0</v>
      </c>
      <c r="J45" s="158">
        <v>0</v>
      </c>
      <c r="K45" s="17">
        <v>0</v>
      </c>
      <c r="L45" s="158">
        <v>0</v>
      </c>
    </row>
    <row r="46" spans="1:12" ht="28.15" customHeight="1" x14ac:dyDescent="0.25">
      <c r="A46" s="42"/>
      <c r="B46" s="42"/>
      <c r="C46" s="44">
        <v>3299</v>
      </c>
      <c r="D46" s="43" t="s">
        <v>45</v>
      </c>
      <c r="E46" s="17">
        <v>0</v>
      </c>
      <c r="F46" s="158">
        <v>0</v>
      </c>
      <c r="G46" s="17">
        <v>300</v>
      </c>
      <c r="H46" s="158">
        <v>300</v>
      </c>
      <c r="I46" s="17">
        <v>0</v>
      </c>
      <c r="J46" s="158">
        <v>0</v>
      </c>
      <c r="K46" s="17">
        <v>0</v>
      </c>
      <c r="L46" s="158">
        <v>0</v>
      </c>
    </row>
    <row r="47" spans="1:12" x14ac:dyDescent="0.25">
      <c r="A47" s="163"/>
      <c r="B47" s="163">
        <v>34</v>
      </c>
      <c r="C47" s="163"/>
      <c r="D47" s="163" t="s">
        <v>23</v>
      </c>
      <c r="E47" s="162">
        <f>E48</f>
        <v>0</v>
      </c>
      <c r="F47" s="162">
        <f>F48</f>
        <v>0</v>
      </c>
      <c r="G47" s="162">
        <f t="shared" ref="G47:L47" si="33">G48</f>
        <v>500</v>
      </c>
      <c r="H47" s="162">
        <f t="shared" si="33"/>
        <v>500</v>
      </c>
      <c r="I47" s="162">
        <f t="shared" si="33"/>
        <v>0</v>
      </c>
      <c r="J47" s="162">
        <f t="shared" si="33"/>
        <v>0</v>
      </c>
      <c r="K47" s="162">
        <f t="shared" si="33"/>
        <v>0</v>
      </c>
      <c r="L47" s="162">
        <f t="shared" si="33"/>
        <v>0</v>
      </c>
    </row>
    <row r="48" spans="1:12" ht="36.6" customHeight="1" x14ac:dyDescent="0.25">
      <c r="A48" s="42"/>
      <c r="B48" s="42">
        <v>343</v>
      </c>
      <c r="C48" s="46">
        <v>343</v>
      </c>
      <c r="D48" s="45" t="s">
        <v>85</v>
      </c>
      <c r="E48" s="17">
        <v>0</v>
      </c>
      <c r="F48" s="158">
        <v>0</v>
      </c>
      <c r="G48" s="17">
        <v>500</v>
      </c>
      <c r="H48" s="158">
        <v>500</v>
      </c>
      <c r="I48" s="17">
        <v>0</v>
      </c>
      <c r="J48" s="158">
        <v>0</v>
      </c>
      <c r="K48" s="17">
        <v>0</v>
      </c>
      <c r="L48" s="158">
        <v>0</v>
      </c>
    </row>
    <row r="49" spans="1:12" ht="25.9" customHeight="1" x14ac:dyDescent="0.25">
      <c r="A49" s="165">
        <v>4</v>
      </c>
      <c r="B49" s="166"/>
      <c r="C49" s="166"/>
      <c r="D49" s="167" t="s">
        <v>1</v>
      </c>
      <c r="E49" s="168">
        <f>E50</f>
        <v>0</v>
      </c>
      <c r="F49" s="168">
        <f>F50+F57</f>
        <v>1425</v>
      </c>
      <c r="G49" s="168">
        <f t="shared" ref="G49:L50" si="34">G50</f>
        <v>1500</v>
      </c>
      <c r="H49" s="168">
        <f t="shared" si="34"/>
        <v>1500</v>
      </c>
      <c r="I49" s="168">
        <f t="shared" si="34"/>
        <v>0</v>
      </c>
      <c r="J49" s="168">
        <f t="shared" si="34"/>
        <v>0</v>
      </c>
      <c r="K49" s="168">
        <f t="shared" si="34"/>
        <v>0</v>
      </c>
      <c r="L49" s="168">
        <f t="shared" si="34"/>
        <v>0</v>
      </c>
    </row>
    <row r="50" spans="1:12" ht="30.6" customHeight="1" x14ac:dyDescent="0.25">
      <c r="A50" s="2"/>
      <c r="B50" s="2">
        <v>42</v>
      </c>
      <c r="C50" s="2"/>
      <c r="D50" s="9" t="s">
        <v>22</v>
      </c>
      <c r="E50" s="18">
        <f>E51</f>
        <v>0</v>
      </c>
      <c r="F50" s="107">
        <f>F51</f>
        <v>0</v>
      </c>
      <c r="G50" s="18">
        <f t="shared" si="34"/>
        <v>1500</v>
      </c>
      <c r="H50" s="107">
        <f t="shared" si="34"/>
        <v>1500</v>
      </c>
      <c r="I50" s="18">
        <f t="shared" si="34"/>
        <v>0</v>
      </c>
      <c r="J50" s="107">
        <f t="shared" si="34"/>
        <v>0</v>
      </c>
      <c r="K50" s="18">
        <f t="shared" si="34"/>
        <v>0</v>
      </c>
      <c r="L50" s="107">
        <f t="shared" si="34"/>
        <v>0</v>
      </c>
    </row>
    <row r="51" spans="1:12" ht="21" customHeight="1" x14ac:dyDescent="0.25">
      <c r="A51" s="2"/>
      <c r="B51" s="2">
        <v>422</v>
      </c>
      <c r="C51" s="73"/>
      <c r="D51" s="9" t="s">
        <v>51</v>
      </c>
      <c r="E51" s="18">
        <f>E52+E53+E54+E55+E56</f>
        <v>0</v>
      </c>
      <c r="F51" s="107">
        <f>F52+F53+F54+F55+F56</f>
        <v>0</v>
      </c>
      <c r="G51" s="18">
        <f t="shared" ref="G51:L51" si="35">G52+G53+G54+G55+G56</f>
        <v>1500</v>
      </c>
      <c r="H51" s="107">
        <f t="shared" ref="H51" si="36">H52+H53+H54+H55+H56</f>
        <v>1500</v>
      </c>
      <c r="I51" s="18">
        <f t="shared" ref="I51" si="37">I52+I53+I54+I55+I56</f>
        <v>0</v>
      </c>
      <c r="J51" s="107">
        <f t="shared" si="35"/>
        <v>0</v>
      </c>
      <c r="K51" s="18">
        <f t="shared" ref="K51" si="38">K52+K53+K54+K55+K56</f>
        <v>0</v>
      </c>
      <c r="L51" s="107">
        <f t="shared" si="35"/>
        <v>0</v>
      </c>
    </row>
    <row r="52" spans="1:12" x14ac:dyDescent="0.25">
      <c r="A52" s="3"/>
      <c r="B52" s="3"/>
      <c r="C52" s="47">
        <v>4221</v>
      </c>
      <c r="D52" s="48" t="s">
        <v>52</v>
      </c>
      <c r="E52" s="17">
        <v>0</v>
      </c>
      <c r="F52" s="158">
        <v>0</v>
      </c>
      <c r="G52" s="17">
        <v>1500</v>
      </c>
      <c r="H52" s="158">
        <v>1500</v>
      </c>
      <c r="I52" s="17">
        <v>0</v>
      </c>
      <c r="J52" s="158">
        <v>0</v>
      </c>
      <c r="K52" s="17">
        <v>0</v>
      </c>
      <c r="L52" s="158">
        <v>0</v>
      </c>
    </row>
    <row r="53" spans="1:12" x14ac:dyDescent="0.25">
      <c r="A53" s="3"/>
      <c r="B53" s="3"/>
      <c r="C53" s="47">
        <v>4222</v>
      </c>
      <c r="D53" s="48" t="s">
        <v>53</v>
      </c>
      <c r="E53" s="17">
        <v>0</v>
      </c>
      <c r="F53" s="158">
        <v>0</v>
      </c>
      <c r="G53" s="17">
        <v>0</v>
      </c>
      <c r="H53" s="158">
        <v>0</v>
      </c>
      <c r="I53" s="17">
        <v>0</v>
      </c>
      <c r="J53" s="158">
        <v>0</v>
      </c>
      <c r="K53" s="17">
        <v>0</v>
      </c>
      <c r="L53" s="158">
        <v>0</v>
      </c>
    </row>
    <row r="54" spans="1:12" x14ac:dyDescent="0.25">
      <c r="A54" s="3"/>
      <c r="B54" s="3"/>
      <c r="C54" s="47">
        <v>4223</v>
      </c>
      <c r="D54" s="48" t="s">
        <v>54</v>
      </c>
      <c r="E54" s="17">
        <v>0</v>
      </c>
      <c r="F54" s="158">
        <v>0</v>
      </c>
      <c r="G54" s="17">
        <v>0</v>
      </c>
      <c r="H54" s="158">
        <v>0</v>
      </c>
      <c r="I54" s="17">
        <v>0</v>
      </c>
      <c r="J54" s="158">
        <v>0</v>
      </c>
      <c r="K54" s="17">
        <v>0</v>
      </c>
      <c r="L54" s="158">
        <v>0</v>
      </c>
    </row>
    <row r="55" spans="1:12" x14ac:dyDescent="0.25">
      <c r="A55" s="3"/>
      <c r="B55" s="3"/>
      <c r="C55" s="47">
        <v>4226</v>
      </c>
      <c r="D55" s="48" t="s">
        <v>55</v>
      </c>
      <c r="E55" s="17">
        <v>0</v>
      </c>
      <c r="F55" s="158">
        <v>0</v>
      </c>
      <c r="G55" s="17">
        <v>0</v>
      </c>
      <c r="H55" s="158">
        <v>0</v>
      </c>
      <c r="I55" s="17">
        <v>0</v>
      </c>
      <c r="J55" s="158">
        <v>0</v>
      </c>
      <c r="K55" s="17">
        <v>0</v>
      </c>
      <c r="L55" s="158">
        <v>0</v>
      </c>
    </row>
    <row r="56" spans="1:12" x14ac:dyDescent="0.25">
      <c r="A56" s="3"/>
      <c r="B56" s="3"/>
      <c r="C56" s="48">
        <v>4227</v>
      </c>
      <c r="D56" s="48" t="s">
        <v>56</v>
      </c>
      <c r="E56" s="17">
        <v>0</v>
      </c>
      <c r="F56" s="158">
        <v>0</v>
      </c>
      <c r="G56" s="17">
        <v>0</v>
      </c>
      <c r="H56" s="158">
        <v>0</v>
      </c>
      <c r="I56" s="17">
        <v>0</v>
      </c>
      <c r="J56" s="158">
        <v>0</v>
      </c>
      <c r="K56" s="17">
        <v>0</v>
      </c>
      <c r="L56" s="158">
        <v>0</v>
      </c>
    </row>
    <row r="57" spans="1:12" ht="26.25" x14ac:dyDescent="0.25">
      <c r="A57" s="3"/>
      <c r="B57" s="2">
        <v>45</v>
      </c>
      <c r="C57" s="48"/>
      <c r="D57" s="141" t="s">
        <v>105</v>
      </c>
      <c r="E57" s="18">
        <v>0</v>
      </c>
      <c r="F57" s="107">
        <f>F59</f>
        <v>1425</v>
      </c>
      <c r="G57" s="18">
        <v>0</v>
      </c>
      <c r="H57" s="107">
        <v>0</v>
      </c>
      <c r="I57" s="145">
        <v>0</v>
      </c>
      <c r="J57" s="21">
        <v>0</v>
      </c>
      <c r="K57" s="18">
        <v>0</v>
      </c>
      <c r="L57" s="107">
        <v>0</v>
      </c>
    </row>
    <row r="58" spans="1:12" x14ac:dyDescent="0.25">
      <c r="A58" s="3"/>
      <c r="B58" s="2">
        <v>451</v>
      </c>
      <c r="C58" s="48"/>
      <c r="D58" s="142" t="s">
        <v>106</v>
      </c>
      <c r="E58" s="18">
        <v>0</v>
      </c>
      <c r="F58" s="107">
        <f>F59</f>
        <v>1425</v>
      </c>
      <c r="G58" s="18">
        <v>0</v>
      </c>
      <c r="H58" s="107">
        <v>0</v>
      </c>
      <c r="I58" s="145">
        <v>0</v>
      </c>
      <c r="J58" s="21">
        <v>0</v>
      </c>
      <c r="K58" s="145">
        <v>0</v>
      </c>
      <c r="L58" s="21">
        <v>0</v>
      </c>
    </row>
    <row r="59" spans="1:12" x14ac:dyDescent="0.25">
      <c r="A59" s="3"/>
      <c r="B59" s="3"/>
      <c r="C59" s="48">
        <v>4511</v>
      </c>
      <c r="D59" s="48" t="s">
        <v>106</v>
      </c>
      <c r="E59" s="17">
        <v>0</v>
      </c>
      <c r="F59" s="158">
        <v>1425</v>
      </c>
      <c r="G59" s="17">
        <v>0</v>
      </c>
      <c r="H59" s="158">
        <v>0</v>
      </c>
      <c r="I59" s="143">
        <v>0</v>
      </c>
      <c r="J59" s="160">
        <v>0</v>
      </c>
      <c r="K59" s="143">
        <v>0</v>
      </c>
      <c r="L59" s="160">
        <v>0</v>
      </c>
    </row>
  </sheetData>
  <mergeCells count="2">
    <mergeCell ref="A6:J6"/>
    <mergeCell ref="A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Financijski plan</vt:lpstr>
      <vt:lpstr>Rashodi prema izvoru prihoda</vt:lpstr>
      <vt:lpstr>'Financijski plan'!Print_Area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Marija Lacković</dc:creator>
  <cp:lastModifiedBy>Snješko</cp:lastModifiedBy>
  <cp:lastPrinted>2025-10-15T11:50:37Z</cp:lastPrinted>
  <dcterms:created xsi:type="dcterms:W3CDTF">2022-08-12T12:51:27Z</dcterms:created>
  <dcterms:modified xsi:type="dcterms:W3CDTF">2026-08-28T10:51:52Z</dcterms:modified>
</cp:coreProperties>
</file>